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re\Desktop\financijski planovi\"/>
    </mc:Choice>
  </mc:AlternateContent>
  <bookViews>
    <workbookView xWindow="0" yWindow="0" windowWidth="23040" windowHeight="9072" activeTab="1"/>
  </bookViews>
  <sheets>
    <sheet name="OPĆI DIO" sheetId="1" r:id="rId1"/>
    <sheet name="PRIHODI" sheetId="2" r:id="rId2"/>
    <sheet name="RASHODI" sheetId="3" r:id="rId3"/>
    <sheet name="OBRAZLOŽENJE" sheetId="4" r:id="rId4"/>
  </sheets>
  <externalReferences>
    <externalReference r:id="rId5"/>
  </externalReference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RASHODI!$A$1:$Q$150</definedName>
  </definedNames>
  <calcPr calcId="162913"/>
</workbook>
</file>

<file path=xl/calcChain.xml><?xml version="1.0" encoding="utf-8"?>
<calcChain xmlns="http://schemas.openxmlformats.org/spreadsheetml/2006/main">
  <c r="F69" i="2" l="1"/>
  <c r="I21" i="3" l="1"/>
  <c r="I25" i="3" s="1"/>
  <c r="I26" i="3"/>
  <c r="E57" i="3"/>
  <c r="E21" i="3"/>
  <c r="E26" i="3"/>
  <c r="E25" i="3" l="1"/>
  <c r="E24" i="3" s="1"/>
  <c r="F145" i="3"/>
  <c r="D145" i="3" s="1"/>
  <c r="D144" i="3" s="1"/>
  <c r="Q144" i="3"/>
  <c r="P144" i="3"/>
  <c r="O144" i="3"/>
  <c r="N144" i="3"/>
  <c r="M144" i="3"/>
  <c r="L144" i="3"/>
  <c r="K144" i="3"/>
  <c r="J144" i="3"/>
  <c r="I144" i="3"/>
  <c r="H144" i="3"/>
  <c r="G144" i="3"/>
  <c r="E144" i="3"/>
  <c r="F143" i="3"/>
  <c r="D143" i="3" s="1"/>
  <c r="D142" i="3" s="1"/>
  <c r="Q142" i="3"/>
  <c r="P142" i="3"/>
  <c r="O142" i="3"/>
  <c r="N142" i="3"/>
  <c r="M142" i="3"/>
  <c r="L142" i="3"/>
  <c r="K142" i="3"/>
  <c r="J142" i="3"/>
  <c r="I142" i="3"/>
  <c r="H142" i="3"/>
  <c r="G142" i="3"/>
  <c r="E142" i="3"/>
  <c r="F141" i="3"/>
  <c r="D141" i="3" s="1"/>
  <c r="D140" i="3" s="1"/>
  <c r="Q140" i="3"/>
  <c r="P140" i="3"/>
  <c r="O140" i="3"/>
  <c r="N140" i="3"/>
  <c r="M140" i="3"/>
  <c r="L140" i="3"/>
  <c r="K140" i="3"/>
  <c r="J140" i="3"/>
  <c r="I140" i="3"/>
  <c r="H140" i="3"/>
  <c r="G140" i="3"/>
  <c r="E140" i="3"/>
  <c r="F139" i="3"/>
  <c r="D139" i="3" s="1"/>
  <c r="D138" i="3" s="1"/>
  <c r="Q138" i="3"/>
  <c r="P138" i="3"/>
  <c r="O138" i="3"/>
  <c r="N138" i="3"/>
  <c r="M138" i="3"/>
  <c r="L138" i="3"/>
  <c r="K138" i="3"/>
  <c r="J138" i="3"/>
  <c r="I138" i="3"/>
  <c r="H138" i="3"/>
  <c r="G138" i="3"/>
  <c r="E138" i="3"/>
  <c r="F137" i="3"/>
  <c r="D137" i="3" s="1"/>
  <c r="D136" i="3" s="1"/>
  <c r="Q136" i="3"/>
  <c r="P136" i="3"/>
  <c r="O136" i="3"/>
  <c r="N136" i="3"/>
  <c r="M136" i="3"/>
  <c r="L136" i="3"/>
  <c r="K136" i="3"/>
  <c r="J136" i="3"/>
  <c r="I136" i="3"/>
  <c r="H136" i="3"/>
  <c r="G136" i="3"/>
  <c r="E136" i="3"/>
  <c r="F135" i="3"/>
  <c r="D135" i="3" s="1"/>
  <c r="D134" i="3" s="1"/>
  <c r="Q134" i="3"/>
  <c r="P134" i="3"/>
  <c r="O134" i="3"/>
  <c r="N134" i="3"/>
  <c r="M134" i="3"/>
  <c r="L134" i="3"/>
  <c r="K134" i="3"/>
  <c r="J134" i="3"/>
  <c r="I134" i="3"/>
  <c r="H134" i="3"/>
  <c r="G134" i="3"/>
  <c r="E134" i="3"/>
  <c r="F133" i="3"/>
  <c r="D133" i="3" s="1"/>
  <c r="D132" i="3" s="1"/>
  <c r="Q132" i="3"/>
  <c r="P132" i="3"/>
  <c r="O132" i="3"/>
  <c r="N132" i="3"/>
  <c r="M132" i="3"/>
  <c r="L132" i="3"/>
  <c r="K132" i="3"/>
  <c r="J132" i="3"/>
  <c r="I132" i="3"/>
  <c r="H132" i="3"/>
  <c r="G132" i="3"/>
  <c r="E132" i="3"/>
  <c r="F131" i="3"/>
  <c r="D131" i="3" s="1"/>
  <c r="D130" i="3" s="1"/>
  <c r="Q130" i="3"/>
  <c r="P130" i="3"/>
  <c r="O130" i="3"/>
  <c r="N130" i="3"/>
  <c r="M130" i="3"/>
  <c r="L130" i="3"/>
  <c r="K130" i="3"/>
  <c r="J130" i="3"/>
  <c r="I130" i="3"/>
  <c r="H130" i="3"/>
  <c r="G130" i="3"/>
  <c r="E130" i="3"/>
  <c r="F129" i="3"/>
  <c r="D129" i="3" s="1"/>
  <c r="D128" i="3" s="1"/>
  <c r="Q128" i="3"/>
  <c r="P128" i="3"/>
  <c r="O128" i="3"/>
  <c r="N128" i="3"/>
  <c r="M128" i="3"/>
  <c r="L128" i="3"/>
  <c r="K128" i="3"/>
  <c r="J128" i="3"/>
  <c r="I128" i="3"/>
  <c r="H128" i="3"/>
  <c r="G128" i="3"/>
  <c r="E128" i="3"/>
  <c r="F127" i="3"/>
  <c r="D127" i="3" s="1"/>
  <c r="D126" i="3" s="1"/>
  <c r="Q126" i="3"/>
  <c r="P126" i="3"/>
  <c r="O126" i="3"/>
  <c r="N126" i="3"/>
  <c r="M126" i="3"/>
  <c r="L126" i="3"/>
  <c r="K126" i="3"/>
  <c r="J126" i="3"/>
  <c r="I126" i="3"/>
  <c r="H126" i="3"/>
  <c r="G126" i="3"/>
  <c r="E126" i="3"/>
  <c r="F125" i="3"/>
  <c r="D125" i="3" s="1"/>
  <c r="D124" i="3" s="1"/>
  <c r="Q124" i="3"/>
  <c r="P124" i="3"/>
  <c r="O124" i="3"/>
  <c r="N124" i="3"/>
  <c r="M124" i="3"/>
  <c r="L124" i="3"/>
  <c r="K124" i="3"/>
  <c r="J124" i="3"/>
  <c r="I124" i="3"/>
  <c r="H124" i="3"/>
  <c r="G124" i="3"/>
  <c r="E124" i="3"/>
  <c r="F122" i="3"/>
  <c r="D122" i="3" s="1"/>
  <c r="D121" i="3" s="1"/>
  <c r="D120" i="3" s="1"/>
  <c r="Q121" i="3"/>
  <c r="Q120" i="3" s="1"/>
  <c r="P121" i="3"/>
  <c r="P120" i="3" s="1"/>
  <c r="O121" i="3"/>
  <c r="O120" i="3" s="1"/>
  <c r="N121" i="3"/>
  <c r="N120" i="3" s="1"/>
  <c r="M121" i="3"/>
  <c r="M120" i="3" s="1"/>
  <c r="L121" i="3"/>
  <c r="L120" i="3" s="1"/>
  <c r="K121" i="3"/>
  <c r="K120" i="3" s="1"/>
  <c r="J121" i="3"/>
  <c r="I121" i="3"/>
  <c r="I120" i="3" s="1"/>
  <c r="H121" i="3"/>
  <c r="H120" i="3" s="1"/>
  <c r="G121" i="3"/>
  <c r="G120" i="3" s="1"/>
  <c r="E121" i="3"/>
  <c r="E120" i="3" s="1"/>
  <c r="J120" i="3"/>
  <c r="F119" i="3"/>
  <c r="D119" i="3" s="1"/>
  <c r="D118" i="3" s="1"/>
  <c r="D117" i="3" s="1"/>
  <c r="Q118" i="3"/>
  <c r="P118" i="3"/>
  <c r="P117" i="3" s="1"/>
  <c r="O118" i="3"/>
  <c r="O117" i="3" s="1"/>
  <c r="N118" i="3"/>
  <c r="N117" i="3" s="1"/>
  <c r="M118" i="3"/>
  <c r="M117" i="3" s="1"/>
  <c r="L118" i="3"/>
  <c r="L117" i="3" s="1"/>
  <c r="K118" i="3"/>
  <c r="K117" i="3" s="1"/>
  <c r="J118" i="3"/>
  <c r="J117" i="3" s="1"/>
  <c r="I118" i="3"/>
  <c r="I117" i="3" s="1"/>
  <c r="H118" i="3"/>
  <c r="H117" i="3" s="1"/>
  <c r="G118" i="3"/>
  <c r="G117" i="3" s="1"/>
  <c r="E118" i="3"/>
  <c r="E117" i="3" s="1"/>
  <c r="Q117" i="3"/>
  <c r="F116" i="3"/>
  <c r="D116" i="3" s="1"/>
  <c r="D115" i="3" s="1"/>
  <c r="Q115" i="3"/>
  <c r="P115" i="3"/>
  <c r="O115" i="3"/>
  <c r="N115" i="3"/>
  <c r="M115" i="3"/>
  <c r="L115" i="3"/>
  <c r="K115" i="3"/>
  <c r="J115" i="3"/>
  <c r="I115" i="3"/>
  <c r="H115" i="3"/>
  <c r="G115" i="3"/>
  <c r="E115" i="3"/>
  <c r="F114" i="3"/>
  <c r="F112" i="3" s="1"/>
  <c r="F113" i="3"/>
  <c r="D113" i="3" s="1"/>
  <c r="Q112" i="3"/>
  <c r="P112" i="3"/>
  <c r="O112" i="3"/>
  <c r="N112" i="3"/>
  <c r="M112" i="3"/>
  <c r="L112" i="3"/>
  <c r="K112" i="3"/>
  <c r="J112" i="3"/>
  <c r="I112" i="3"/>
  <c r="H112" i="3"/>
  <c r="G112" i="3"/>
  <c r="E112" i="3"/>
  <c r="F111" i="3"/>
  <c r="D111" i="3" s="1"/>
  <c r="D110" i="3" s="1"/>
  <c r="Q110" i="3"/>
  <c r="P110" i="3"/>
  <c r="O110" i="3"/>
  <c r="N110" i="3"/>
  <c r="M110" i="3"/>
  <c r="L110" i="3"/>
  <c r="K110" i="3"/>
  <c r="J110" i="3"/>
  <c r="I110" i="3"/>
  <c r="H110" i="3"/>
  <c r="G110" i="3"/>
  <c r="E110" i="3"/>
  <c r="F109" i="3"/>
  <c r="D109" i="3" s="1"/>
  <c r="F108" i="3"/>
  <c r="D108" i="3" s="1"/>
  <c r="F107" i="3"/>
  <c r="D107" i="3" s="1"/>
  <c r="F106" i="3"/>
  <c r="D106" i="3" s="1"/>
  <c r="F105" i="3"/>
  <c r="F104" i="3"/>
  <c r="D104" i="3" s="1"/>
  <c r="Q103" i="3"/>
  <c r="P103" i="3"/>
  <c r="O103" i="3"/>
  <c r="N103" i="3"/>
  <c r="M103" i="3"/>
  <c r="L103" i="3"/>
  <c r="K103" i="3"/>
  <c r="J103" i="3"/>
  <c r="I103" i="3"/>
  <c r="H103" i="3"/>
  <c r="G103" i="3"/>
  <c r="E103" i="3"/>
  <c r="K102" i="3"/>
  <c r="F101" i="3"/>
  <c r="D101" i="3" s="1"/>
  <c r="D100" i="3" s="1"/>
  <c r="D99" i="3" s="1"/>
  <c r="Q100" i="3"/>
  <c r="P100" i="3"/>
  <c r="O100" i="3"/>
  <c r="O99" i="3" s="1"/>
  <c r="N100" i="3"/>
  <c r="N99" i="3" s="1"/>
  <c r="M100" i="3"/>
  <c r="L100" i="3"/>
  <c r="L99" i="3" s="1"/>
  <c r="K100" i="3"/>
  <c r="K99" i="3" s="1"/>
  <c r="K98" i="3" s="1"/>
  <c r="K97" i="3" s="1"/>
  <c r="J100" i="3"/>
  <c r="J99" i="3" s="1"/>
  <c r="I100" i="3"/>
  <c r="H100" i="3"/>
  <c r="G100" i="3"/>
  <c r="G99" i="3" s="1"/>
  <c r="E100" i="3"/>
  <c r="Q99" i="3"/>
  <c r="P99" i="3"/>
  <c r="M99" i="3"/>
  <c r="I99" i="3"/>
  <c r="H99" i="3"/>
  <c r="E99" i="3"/>
  <c r="F96" i="3"/>
  <c r="D96" i="3" s="1"/>
  <c r="D95" i="3" s="1"/>
  <c r="Q95" i="3"/>
  <c r="P95" i="3"/>
  <c r="O95" i="3"/>
  <c r="N95" i="3"/>
  <c r="M95" i="3"/>
  <c r="L95" i="3"/>
  <c r="K95" i="3"/>
  <c r="J95" i="3"/>
  <c r="I95" i="3"/>
  <c r="H95" i="3"/>
  <c r="G95" i="3"/>
  <c r="E95" i="3"/>
  <c r="F94" i="3"/>
  <c r="D94" i="3" s="1"/>
  <c r="D93" i="3" s="1"/>
  <c r="Q93" i="3"/>
  <c r="P93" i="3"/>
  <c r="O93" i="3"/>
  <c r="N93" i="3"/>
  <c r="M93" i="3"/>
  <c r="L93" i="3"/>
  <c r="K93" i="3"/>
  <c r="J93" i="3"/>
  <c r="I93" i="3"/>
  <c r="H93" i="3"/>
  <c r="G93" i="3"/>
  <c r="E93" i="3"/>
  <c r="F92" i="3"/>
  <c r="D92" i="3" s="1"/>
  <c r="D91" i="3" s="1"/>
  <c r="Q91" i="3"/>
  <c r="P91" i="3"/>
  <c r="O91" i="3"/>
  <c r="N91" i="3"/>
  <c r="M91" i="3"/>
  <c r="L91" i="3"/>
  <c r="K91" i="3"/>
  <c r="J91" i="3"/>
  <c r="I91" i="3"/>
  <c r="H91" i="3"/>
  <c r="G91" i="3"/>
  <c r="E91" i="3"/>
  <c r="F90" i="3"/>
  <c r="D90" i="3" s="1"/>
  <c r="F89" i="3"/>
  <c r="D89" i="3" s="1"/>
  <c r="F88" i="3"/>
  <c r="D88" i="3" s="1"/>
  <c r="F87" i="3"/>
  <c r="D87" i="3"/>
  <c r="F86" i="3"/>
  <c r="D86" i="3" s="1"/>
  <c r="F85" i="3"/>
  <c r="D85" i="3"/>
  <c r="F84" i="3"/>
  <c r="D84" i="3" s="1"/>
  <c r="Q83" i="3"/>
  <c r="P83" i="3"/>
  <c r="O83" i="3"/>
  <c r="N83" i="3"/>
  <c r="M83" i="3"/>
  <c r="L83" i="3"/>
  <c r="K83" i="3"/>
  <c r="J83" i="3"/>
  <c r="I83" i="3"/>
  <c r="H83" i="3"/>
  <c r="G83" i="3"/>
  <c r="E83" i="3"/>
  <c r="F82" i="3"/>
  <c r="D82" i="3" s="1"/>
  <c r="F81" i="3"/>
  <c r="D81" i="3" s="1"/>
  <c r="Q80" i="3"/>
  <c r="P80" i="3"/>
  <c r="O80" i="3"/>
  <c r="N80" i="3"/>
  <c r="M80" i="3"/>
  <c r="L80" i="3"/>
  <c r="K80" i="3"/>
  <c r="J80" i="3"/>
  <c r="I80" i="3"/>
  <c r="H80" i="3"/>
  <c r="G80" i="3"/>
  <c r="E80" i="3"/>
  <c r="F79" i="3"/>
  <c r="D79" i="3" s="1"/>
  <c r="D78" i="3" s="1"/>
  <c r="Q78" i="3"/>
  <c r="P78" i="3"/>
  <c r="O78" i="3"/>
  <c r="N78" i="3"/>
  <c r="M78" i="3"/>
  <c r="L78" i="3"/>
  <c r="K78" i="3"/>
  <c r="J78" i="3"/>
  <c r="I78" i="3"/>
  <c r="H78" i="3"/>
  <c r="G78" i="3"/>
  <c r="E78" i="3"/>
  <c r="F74" i="3"/>
  <c r="D74" i="3" s="1"/>
  <c r="D73" i="3" s="1"/>
  <c r="D72" i="3" s="1"/>
  <c r="Q73" i="3"/>
  <c r="Q72" i="3" s="1"/>
  <c r="P73" i="3"/>
  <c r="P72" i="3" s="1"/>
  <c r="O73" i="3"/>
  <c r="O72" i="3" s="1"/>
  <c r="N73" i="3"/>
  <c r="M73" i="3"/>
  <c r="M72" i="3" s="1"/>
  <c r="L73" i="3"/>
  <c r="L72" i="3" s="1"/>
  <c r="K73" i="3"/>
  <c r="K72" i="3" s="1"/>
  <c r="J73" i="3"/>
  <c r="J72" i="3" s="1"/>
  <c r="I73" i="3"/>
  <c r="I72" i="3" s="1"/>
  <c r="H73" i="3"/>
  <c r="H72" i="3" s="1"/>
  <c r="G73" i="3"/>
  <c r="G72" i="3" s="1"/>
  <c r="E73" i="3"/>
  <c r="E72" i="3" s="1"/>
  <c r="N72" i="3"/>
  <c r="F71" i="3"/>
  <c r="D71" i="3" s="1"/>
  <c r="D70" i="3" s="1"/>
  <c r="D69" i="3" s="1"/>
  <c r="Q70" i="3"/>
  <c r="P70" i="3"/>
  <c r="P69" i="3" s="1"/>
  <c r="O70" i="3"/>
  <c r="O69" i="3" s="1"/>
  <c r="N70" i="3"/>
  <c r="N69" i="3" s="1"/>
  <c r="M70" i="3"/>
  <c r="M69" i="3" s="1"/>
  <c r="L70" i="3"/>
  <c r="K70" i="3"/>
  <c r="K69" i="3" s="1"/>
  <c r="J70" i="3"/>
  <c r="J69" i="3" s="1"/>
  <c r="I70" i="3"/>
  <c r="H70" i="3"/>
  <c r="G70" i="3"/>
  <c r="G69" i="3" s="1"/>
  <c r="E70" i="3"/>
  <c r="E69" i="3" s="1"/>
  <c r="Q69" i="3"/>
  <c r="L69" i="3"/>
  <c r="I69" i="3"/>
  <c r="H69" i="3"/>
  <c r="F68" i="3"/>
  <c r="D68" i="3"/>
  <c r="D67" i="3" s="1"/>
  <c r="D66" i="3" s="1"/>
  <c r="Q67" i="3"/>
  <c r="Q66" i="3" s="1"/>
  <c r="P67" i="3"/>
  <c r="O67" i="3"/>
  <c r="N67" i="3"/>
  <c r="N66" i="3" s="1"/>
  <c r="M67" i="3"/>
  <c r="M66" i="3" s="1"/>
  <c r="L67" i="3"/>
  <c r="L66" i="3" s="1"/>
  <c r="K67" i="3"/>
  <c r="J67" i="3"/>
  <c r="J66" i="3" s="1"/>
  <c r="I67" i="3"/>
  <c r="I66" i="3" s="1"/>
  <c r="H67" i="3"/>
  <c r="H66" i="3" s="1"/>
  <c r="G67" i="3"/>
  <c r="G66" i="3" s="1"/>
  <c r="F67" i="3"/>
  <c r="F66" i="3" s="1"/>
  <c r="E67" i="3"/>
  <c r="E66" i="3" s="1"/>
  <c r="P66" i="3"/>
  <c r="O66" i="3"/>
  <c r="K66" i="3"/>
  <c r="F65" i="3"/>
  <c r="D65" i="3"/>
  <c r="F64" i="3"/>
  <c r="D64" i="3" s="1"/>
  <c r="Q63" i="3"/>
  <c r="P63" i="3"/>
  <c r="O63" i="3"/>
  <c r="N63" i="3"/>
  <c r="M63" i="3"/>
  <c r="L63" i="3"/>
  <c r="K63" i="3"/>
  <c r="J63" i="3"/>
  <c r="I63" i="3"/>
  <c r="H63" i="3"/>
  <c r="H59" i="3" s="1"/>
  <c r="G63" i="3"/>
  <c r="E63" i="3"/>
  <c r="F62" i="3"/>
  <c r="F61" i="3"/>
  <c r="D61" i="3"/>
  <c r="Q60" i="3"/>
  <c r="Q59" i="3" s="1"/>
  <c r="P60" i="3"/>
  <c r="O60" i="3"/>
  <c r="N60" i="3"/>
  <c r="M60" i="3"/>
  <c r="M59" i="3" s="1"/>
  <c r="L60" i="3"/>
  <c r="K60" i="3"/>
  <c r="J60" i="3"/>
  <c r="I60" i="3"/>
  <c r="I59" i="3" s="1"/>
  <c r="H60" i="3"/>
  <c r="G60" i="3"/>
  <c r="E60" i="3"/>
  <c r="E59" i="3" s="1"/>
  <c r="F58" i="3"/>
  <c r="D58" i="3" s="1"/>
  <c r="F57" i="3"/>
  <c r="D57" i="3" s="1"/>
  <c r="F56" i="3"/>
  <c r="D56" i="3" s="1"/>
  <c r="F55" i="3"/>
  <c r="D55" i="3" s="1"/>
  <c r="F54" i="3"/>
  <c r="D54" i="3"/>
  <c r="F53" i="3"/>
  <c r="D53" i="3" s="1"/>
  <c r="Q52" i="3"/>
  <c r="P52" i="3"/>
  <c r="O52" i="3"/>
  <c r="N52" i="3"/>
  <c r="M52" i="3"/>
  <c r="L52" i="3"/>
  <c r="K52" i="3"/>
  <c r="J52" i="3"/>
  <c r="I52" i="3"/>
  <c r="H52" i="3"/>
  <c r="G52" i="3"/>
  <c r="E52" i="3"/>
  <c r="F51" i="3"/>
  <c r="D51" i="3" s="1"/>
  <c r="D50" i="3" s="1"/>
  <c r="Q50" i="3"/>
  <c r="P50" i="3"/>
  <c r="O50" i="3"/>
  <c r="N50" i="3"/>
  <c r="M50" i="3"/>
  <c r="L50" i="3"/>
  <c r="K50" i="3"/>
  <c r="J50" i="3"/>
  <c r="I50" i="3"/>
  <c r="H50" i="3"/>
  <c r="G50" i="3"/>
  <c r="E50" i="3"/>
  <c r="F49" i="3"/>
  <c r="D49" i="3"/>
  <c r="F48" i="3"/>
  <c r="D48" i="3" s="1"/>
  <c r="F47" i="3"/>
  <c r="D47" i="3"/>
  <c r="F46" i="3"/>
  <c r="D46" i="3" s="1"/>
  <c r="F45" i="3"/>
  <c r="D45" i="3"/>
  <c r="F44" i="3"/>
  <c r="D44" i="3" s="1"/>
  <c r="F43" i="3"/>
  <c r="D43" i="3" s="1"/>
  <c r="F42" i="3"/>
  <c r="D42" i="3" s="1"/>
  <c r="F41" i="3"/>
  <c r="D41" i="3" s="1"/>
  <c r="Q40" i="3"/>
  <c r="P40" i="3"/>
  <c r="O40" i="3"/>
  <c r="N40" i="3"/>
  <c r="M40" i="3"/>
  <c r="L40" i="3"/>
  <c r="K40" i="3"/>
  <c r="J40" i="3"/>
  <c r="I40" i="3"/>
  <c r="H40" i="3"/>
  <c r="G40" i="3"/>
  <c r="E40" i="3"/>
  <c r="F39" i="3"/>
  <c r="D39" i="3" s="1"/>
  <c r="F38" i="3"/>
  <c r="D38" i="3" s="1"/>
  <c r="F37" i="3"/>
  <c r="D37" i="3" s="1"/>
  <c r="F36" i="3"/>
  <c r="D36" i="3" s="1"/>
  <c r="F35" i="3"/>
  <c r="D35" i="3"/>
  <c r="F34" i="3"/>
  <c r="D34" i="3" s="1"/>
  <c r="Q33" i="3"/>
  <c r="P33" i="3"/>
  <c r="O33" i="3"/>
  <c r="N33" i="3"/>
  <c r="N27" i="3" s="1"/>
  <c r="M33" i="3"/>
  <c r="L33" i="3"/>
  <c r="K33" i="3"/>
  <c r="J33" i="3"/>
  <c r="J27" i="3" s="1"/>
  <c r="I33" i="3"/>
  <c r="H33" i="3"/>
  <c r="G33" i="3"/>
  <c r="E33" i="3"/>
  <c r="F32" i="3"/>
  <c r="D32" i="3" s="1"/>
  <c r="F31" i="3"/>
  <c r="D31" i="3" s="1"/>
  <c r="F30" i="3"/>
  <c r="D30" i="3"/>
  <c r="F29" i="3"/>
  <c r="D29" i="3" s="1"/>
  <c r="Q28" i="3"/>
  <c r="P28" i="3"/>
  <c r="O28" i="3"/>
  <c r="N28" i="3"/>
  <c r="M28" i="3"/>
  <c r="L28" i="3"/>
  <c r="K28" i="3"/>
  <c r="J28" i="3"/>
  <c r="I28" i="3"/>
  <c r="H28" i="3"/>
  <c r="G28" i="3"/>
  <c r="E28" i="3"/>
  <c r="F26" i="3"/>
  <c r="D26" i="3" s="1"/>
  <c r="F25" i="3"/>
  <c r="O24" i="3"/>
  <c r="N24" i="3"/>
  <c r="M24" i="3"/>
  <c r="L24" i="3"/>
  <c r="K24" i="3"/>
  <c r="J24" i="3"/>
  <c r="I24" i="3"/>
  <c r="H24" i="3"/>
  <c r="G24" i="3"/>
  <c r="F23" i="3"/>
  <c r="D23" i="3" s="1"/>
  <c r="D22" i="3" s="1"/>
  <c r="Q22" i="3"/>
  <c r="P22" i="3"/>
  <c r="O22" i="3"/>
  <c r="N22" i="3"/>
  <c r="M22" i="3"/>
  <c r="L22" i="3"/>
  <c r="K22" i="3"/>
  <c r="J22" i="3"/>
  <c r="I22" i="3"/>
  <c r="H22" i="3"/>
  <c r="G22" i="3"/>
  <c r="E22" i="3"/>
  <c r="F21" i="3"/>
  <c r="D21" i="3" s="1"/>
  <c r="O20" i="3"/>
  <c r="N20" i="3"/>
  <c r="M20" i="3"/>
  <c r="M19" i="3" s="1"/>
  <c r="L20" i="3"/>
  <c r="L19" i="3" s="1"/>
  <c r="K20" i="3"/>
  <c r="J20" i="3"/>
  <c r="I20" i="3"/>
  <c r="H20" i="3"/>
  <c r="H19" i="3" s="1"/>
  <c r="G20" i="3"/>
  <c r="E20" i="3"/>
  <c r="F137" i="2"/>
  <c r="F136" i="2" s="1"/>
  <c r="F141" i="2" s="1"/>
  <c r="E137" i="2"/>
  <c r="E136" i="2" s="1"/>
  <c r="E141" i="2" s="1"/>
  <c r="D137" i="2"/>
  <c r="D136" i="2" s="1"/>
  <c r="D141" i="2" s="1"/>
  <c r="F131" i="2"/>
  <c r="E131" i="2"/>
  <c r="D131" i="2"/>
  <c r="F127" i="2"/>
  <c r="E127" i="2"/>
  <c r="D127" i="2"/>
  <c r="F125" i="2"/>
  <c r="F124" i="2" s="1"/>
  <c r="E125" i="2"/>
  <c r="D125" i="2"/>
  <c r="F122" i="2"/>
  <c r="F121" i="2" s="1"/>
  <c r="E122" i="2"/>
  <c r="E121" i="2" s="1"/>
  <c r="D122" i="2"/>
  <c r="D121" i="2" s="1"/>
  <c r="C120" i="2"/>
  <c r="F119" i="2"/>
  <c r="E119" i="2"/>
  <c r="D119" i="2"/>
  <c r="C119" i="2"/>
  <c r="F117" i="2"/>
  <c r="E117" i="2"/>
  <c r="D117" i="2"/>
  <c r="F115" i="2"/>
  <c r="E115" i="2"/>
  <c r="D115" i="2"/>
  <c r="F111" i="2"/>
  <c r="F110" i="2" s="1"/>
  <c r="E111" i="2"/>
  <c r="E110" i="2" s="1"/>
  <c r="D111" i="2"/>
  <c r="D110" i="2" s="1"/>
  <c r="F106" i="2"/>
  <c r="E106" i="2"/>
  <c r="D106" i="2"/>
  <c r="F101" i="2"/>
  <c r="E101" i="2"/>
  <c r="D101" i="2"/>
  <c r="F99" i="2"/>
  <c r="E99" i="2"/>
  <c r="D99" i="2"/>
  <c r="F91" i="2"/>
  <c r="E91" i="2"/>
  <c r="D91" i="2"/>
  <c r="F87" i="2"/>
  <c r="F86" i="2" s="1"/>
  <c r="F85" i="2" s="1"/>
  <c r="E87" i="2"/>
  <c r="D87" i="2"/>
  <c r="F83" i="2"/>
  <c r="F82" i="2" s="1"/>
  <c r="E83" i="2"/>
  <c r="E82" i="2" s="1"/>
  <c r="D83" i="2"/>
  <c r="D82" i="2" s="1"/>
  <c r="F80" i="2"/>
  <c r="F79" i="2" s="1"/>
  <c r="E80" i="2"/>
  <c r="E79" i="2" s="1"/>
  <c r="D80" i="2"/>
  <c r="D79" i="2" s="1"/>
  <c r="F76" i="2"/>
  <c r="E76" i="2"/>
  <c r="D76" i="2"/>
  <c r="F73" i="2"/>
  <c r="E73" i="2"/>
  <c r="F72" i="2"/>
  <c r="F63" i="2"/>
  <c r="E63" i="2"/>
  <c r="D63" i="2"/>
  <c r="F55" i="2"/>
  <c r="E55" i="2"/>
  <c r="D55" i="2"/>
  <c r="F47" i="2"/>
  <c r="E47" i="2"/>
  <c r="D47" i="2"/>
  <c r="F42" i="2"/>
  <c r="E42" i="2"/>
  <c r="D42" i="2"/>
  <c r="F34" i="2"/>
  <c r="F33" i="2" s="1"/>
  <c r="E34" i="2"/>
  <c r="D34" i="2"/>
  <c r="F30" i="2"/>
  <c r="E30" i="2"/>
  <c r="D30" i="2"/>
  <c r="F24" i="2"/>
  <c r="E24" i="2"/>
  <c r="D24" i="2"/>
  <c r="F21" i="2"/>
  <c r="E21" i="2"/>
  <c r="D21" i="2"/>
  <c r="F18" i="2"/>
  <c r="E18" i="2"/>
  <c r="D18" i="2"/>
  <c r="F13" i="2"/>
  <c r="E13" i="2"/>
  <c r="D13" i="2"/>
  <c r="F10" i="2"/>
  <c r="E10" i="2"/>
  <c r="D10" i="2"/>
  <c r="M27" i="3" l="1"/>
  <c r="E114" i="2"/>
  <c r="E77" i="3"/>
  <c r="E76" i="3" s="1"/>
  <c r="E75" i="3" s="1"/>
  <c r="F114" i="2"/>
  <c r="Q27" i="3"/>
  <c r="F60" i="3"/>
  <c r="E86" i="2"/>
  <c r="E85" i="2" s="1"/>
  <c r="J19" i="3"/>
  <c r="D20" i="3"/>
  <c r="P21" i="3"/>
  <c r="D63" i="3"/>
  <c r="F73" i="3"/>
  <c r="F72" i="3" s="1"/>
  <c r="Q77" i="3"/>
  <c r="Q76" i="3" s="1"/>
  <c r="Q75" i="3" s="1"/>
  <c r="P27" i="3"/>
  <c r="D80" i="3"/>
  <c r="F40" i="3"/>
  <c r="I27" i="3"/>
  <c r="F103" i="3"/>
  <c r="I77" i="3"/>
  <c r="I76" i="3" s="1"/>
  <c r="I75" i="3" s="1"/>
  <c r="I19" i="3"/>
  <c r="I18" i="3" s="1"/>
  <c r="I17" i="3" s="1"/>
  <c r="D25" i="3"/>
  <c r="D24" i="3" s="1"/>
  <c r="D19" i="3" s="1"/>
  <c r="D33" i="3"/>
  <c r="E27" i="3"/>
  <c r="D52" i="3"/>
  <c r="D28" i="3"/>
  <c r="D40" i="3"/>
  <c r="D33" i="2"/>
  <c r="E72" i="2"/>
  <c r="E124" i="2"/>
  <c r="K19" i="3"/>
  <c r="O19" i="3"/>
  <c r="F24" i="3"/>
  <c r="F28" i="3"/>
  <c r="F33" i="3"/>
  <c r="F52" i="3"/>
  <c r="G59" i="3"/>
  <c r="K59" i="3"/>
  <c r="O59" i="3"/>
  <c r="F63" i="3"/>
  <c r="F59" i="3" s="1"/>
  <c r="J59" i="3"/>
  <c r="J18" i="3" s="1"/>
  <c r="J17" i="3" s="1"/>
  <c r="N59" i="3"/>
  <c r="F80" i="3"/>
  <c r="F91" i="3"/>
  <c r="F93" i="3"/>
  <c r="F95" i="3"/>
  <c r="F110" i="3"/>
  <c r="G102" i="3"/>
  <c r="G98" i="3" s="1"/>
  <c r="G97" i="3" s="1"/>
  <c r="O102" i="3"/>
  <c r="O98" i="3" s="1"/>
  <c r="O97" i="3" s="1"/>
  <c r="F118" i="3"/>
  <c r="F117" i="3" s="1"/>
  <c r="I123" i="3"/>
  <c r="E33" i="2"/>
  <c r="F22" i="3"/>
  <c r="G27" i="3"/>
  <c r="K27" i="3"/>
  <c r="O27" i="3"/>
  <c r="F50" i="3"/>
  <c r="L59" i="3"/>
  <c r="P59" i="3"/>
  <c r="D62" i="3"/>
  <c r="D60" i="3" s="1"/>
  <c r="F78" i="3"/>
  <c r="D105" i="3"/>
  <c r="D103" i="3" s="1"/>
  <c r="D114" i="3"/>
  <c r="D112" i="3" s="1"/>
  <c r="F115" i="3"/>
  <c r="M123" i="3"/>
  <c r="Q123" i="3"/>
  <c r="H77" i="3"/>
  <c r="H76" i="3" s="1"/>
  <c r="H75" i="3" s="1"/>
  <c r="L77" i="3"/>
  <c r="L76" i="3" s="1"/>
  <c r="L75" i="3" s="1"/>
  <c r="P77" i="3"/>
  <c r="P76" i="3" s="1"/>
  <c r="P75" i="3" s="1"/>
  <c r="D83" i="3"/>
  <c r="D77" i="3" s="1"/>
  <c r="D76" i="3" s="1"/>
  <c r="D75" i="3" s="1"/>
  <c r="N19" i="3"/>
  <c r="H27" i="3"/>
  <c r="H18" i="3" s="1"/>
  <c r="H17" i="3" s="1"/>
  <c r="L27" i="3"/>
  <c r="L18" i="3" s="1"/>
  <c r="L17" i="3" s="1"/>
  <c r="M77" i="3"/>
  <c r="M76" i="3" s="1"/>
  <c r="M75" i="3" s="1"/>
  <c r="F83" i="3"/>
  <c r="E102" i="3"/>
  <c r="E98" i="3" s="1"/>
  <c r="E97" i="3" s="1"/>
  <c r="J102" i="3"/>
  <c r="J98" i="3" s="1"/>
  <c r="J97" i="3" s="1"/>
  <c r="N102" i="3"/>
  <c r="N98" i="3" s="1"/>
  <c r="N97" i="3" s="1"/>
  <c r="E123" i="3"/>
  <c r="F124" i="3"/>
  <c r="F128" i="3"/>
  <c r="F132" i="3"/>
  <c r="F136" i="3"/>
  <c r="F140" i="3"/>
  <c r="F144" i="3"/>
  <c r="H123" i="3"/>
  <c r="L123" i="3"/>
  <c r="P123" i="3"/>
  <c r="F121" i="3"/>
  <c r="F120" i="3" s="1"/>
  <c r="E19" i="3"/>
  <c r="F134" i="3"/>
  <c r="F126" i="3"/>
  <c r="F142" i="3"/>
  <c r="F20" i="3"/>
  <c r="G19" i="3"/>
  <c r="D114" i="2"/>
  <c r="D124" i="2"/>
  <c r="D86" i="2"/>
  <c r="D85" i="2" s="1"/>
  <c r="N18" i="3"/>
  <c r="N17" i="3" s="1"/>
  <c r="D123" i="3"/>
  <c r="M18" i="3"/>
  <c r="M17" i="3" s="1"/>
  <c r="J77" i="3"/>
  <c r="J76" i="3" s="1"/>
  <c r="J75" i="3" s="1"/>
  <c r="N77" i="3"/>
  <c r="N76" i="3" s="1"/>
  <c r="N75" i="3" s="1"/>
  <c r="H102" i="3"/>
  <c r="H98" i="3" s="1"/>
  <c r="H97" i="3" s="1"/>
  <c r="L102" i="3"/>
  <c r="L98" i="3" s="1"/>
  <c r="L97" i="3" s="1"/>
  <c r="P102" i="3"/>
  <c r="P98" i="3" s="1"/>
  <c r="P97" i="3" s="1"/>
  <c r="J123" i="3"/>
  <c r="N123" i="3"/>
  <c r="F70" i="3"/>
  <c r="F69" i="3" s="1"/>
  <c r="G77" i="3"/>
  <c r="G76" i="3" s="1"/>
  <c r="G75" i="3" s="1"/>
  <c r="K77" i="3"/>
  <c r="K76" i="3" s="1"/>
  <c r="K75" i="3" s="1"/>
  <c r="O77" i="3"/>
  <c r="O76" i="3" s="1"/>
  <c r="O75" i="3" s="1"/>
  <c r="F100" i="3"/>
  <c r="F99" i="3" s="1"/>
  <c r="I102" i="3"/>
  <c r="I98" i="3" s="1"/>
  <c r="I97" i="3" s="1"/>
  <c r="M102" i="3"/>
  <c r="M98" i="3" s="1"/>
  <c r="M97" i="3" s="1"/>
  <c r="Q102" i="3"/>
  <c r="Q98" i="3" s="1"/>
  <c r="Q97" i="3" s="1"/>
  <c r="G123" i="3"/>
  <c r="K123" i="3"/>
  <c r="O123" i="3"/>
  <c r="F130" i="3"/>
  <c r="F138" i="3"/>
  <c r="F113" i="2"/>
  <c r="Q21" i="3" l="1"/>
  <c r="P25" i="3"/>
  <c r="P24" i="3" s="1"/>
  <c r="P26" i="3"/>
  <c r="P20" i="3"/>
  <c r="P19" i="3" s="1"/>
  <c r="P18" i="3" s="1"/>
  <c r="P17" i="3" s="1"/>
  <c r="P16" i="3" s="1"/>
  <c r="P15" i="3" s="1"/>
  <c r="P14" i="3" s="1"/>
  <c r="D59" i="3"/>
  <c r="O18" i="3"/>
  <c r="O17" i="3" s="1"/>
  <c r="E113" i="2"/>
  <c r="F77" i="3"/>
  <c r="F76" i="3" s="1"/>
  <c r="F75" i="3" s="1"/>
  <c r="F102" i="3"/>
  <c r="F98" i="3" s="1"/>
  <c r="F97" i="3" s="1"/>
  <c r="E18" i="3"/>
  <c r="E17" i="3" s="1"/>
  <c r="E16" i="3" s="1"/>
  <c r="E15" i="3" s="1"/>
  <c r="E14" i="3" s="1"/>
  <c r="E146" i="3" s="1"/>
  <c r="L16" i="3"/>
  <c r="L15" i="3" s="1"/>
  <c r="L14" i="3" s="1"/>
  <c r="L146" i="3" s="1"/>
  <c r="G18" i="3"/>
  <c r="G17" i="3" s="1"/>
  <c r="G16" i="3" s="1"/>
  <c r="G15" i="3" s="1"/>
  <c r="G14" i="3" s="1"/>
  <c r="D102" i="3"/>
  <c r="D98" i="3" s="1"/>
  <c r="D97" i="3" s="1"/>
  <c r="D27" i="3"/>
  <c r="D18" i="3" s="1"/>
  <c r="D17" i="3" s="1"/>
  <c r="O16" i="3"/>
  <c r="O15" i="3" s="1"/>
  <c r="O14" i="3" s="1"/>
  <c r="O146" i="3" s="1"/>
  <c r="J16" i="3"/>
  <c r="J15" i="3" s="1"/>
  <c r="J14" i="3" s="1"/>
  <c r="D75" i="2" s="1"/>
  <c r="F19" i="3"/>
  <c r="K18" i="3"/>
  <c r="K17" i="3" s="1"/>
  <c r="K16" i="3" s="1"/>
  <c r="K15" i="3" s="1"/>
  <c r="K14" i="3" s="1"/>
  <c r="K146" i="3" s="1"/>
  <c r="F27" i="3"/>
  <c r="N16" i="3"/>
  <c r="F123" i="3"/>
  <c r="D113" i="2"/>
  <c r="I16" i="3"/>
  <c r="I15" i="3" s="1"/>
  <c r="I14" i="3" s="1"/>
  <c r="N15" i="3"/>
  <c r="N14" i="3" s="1"/>
  <c r="N146" i="3" s="1"/>
  <c r="M16" i="3"/>
  <c r="M15" i="3" s="1"/>
  <c r="M14" i="3" s="1"/>
  <c r="M146" i="3" s="1"/>
  <c r="H16" i="3"/>
  <c r="H15" i="3" s="1"/>
  <c r="H14" i="3" s="1"/>
  <c r="H146" i="3" s="1"/>
  <c r="G146" i="3" l="1"/>
  <c r="D28" i="2"/>
  <c r="Q26" i="3"/>
  <c r="Q25" i="3"/>
  <c r="Q24" i="3" s="1"/>
  <c r="Q20" i="3"/>
  <c r="P146" i="3"/>
  <c r="G8" i="1"/>
  <c r="G11" i="1" s="1"/>
  <c r="G10" i="1" s="1"/>
  <c r="D16" i="3"/>
  <c r="D15" i="3" s="1"/>
  <c r="D14" i="3" s="1"/>
  <c r="D146" i="3" s="1"/>
  <c r="I146" i="3"/>
  <c r="D69" i="2"/>
  <c r="J146" i="3"/>
  <c r="D73" i="2"/>
  <c r="D72" i="2" s="1"/>
  <c r="F18" i="3"/>
  <c r="F17" i="3" s="1"/>
  <c r="F16" i="3" s="1"/>
  <c r="F15" i="3" s="1"/>
  <c r="F14" i="3" s="1"/>
  <c r="F146" i="3" s="1"/>
  <c r="F22" i="1"/>
  <c r="G22" i="1"/>
  <c r="H22" i="1"/>
  <c r="E28" i="2" l="1"/>
  <c r="D27" i="2"/>
  <c r="D9" i="2" s="1"/>
  <c r="Q19" i="3"/>
  <c r="Q18" i="3" s="1"/>
  <c r="Q17" i="3" s="1"/>
  <c r="Q16" i="3" s="1"/>
  <c r="Q15" i="3" s="1"/>
  <c r="Q14" i="3" s="1"/>
  <c r="G7" i="1"/>
  <c r="G13" i="1" s="1"/>
  <c r="G24" i="1" s="1"/>
  <c r="F8" i="1"/>
  <c r="F11" i="1" s="1"/>
  <c r="F10" i="1" s="1"/>
  <c r="D68" i="2"/>
  <c r="D62" i="2" s="1"/>
  <c r="D8" i="2" s="1"/>
  <c r="D133" i="2" s="1"/>
  <c r="D142" i="2" s="1"/>
  <c r="H8" i="1" l="1"/>
  <c r="Q146" i="3"/>
  <c r="F28" i="2"/>
  <c r="F27" i="2" s="1"/>
  <c r="F9" i="2" s="1"/>
  <c r="E27" i="2"/>
  <c r="E9" i="2" s="1"/>
  <c r="F7" i="1"/>
  <c r="F13" i="1" s="1"/>
  <c r="F24" i="1" s="1"/>
  <c r="F68" i="2"/>
  <c r="F62" i="2" s="1"/>
  <c r="F8" i="2" s="1"/>
  <c r="F133" i="2" s="1"/>
  <c r="F142" i="2" s="1"/>
  <c r="E68" i="2"/>
  <c r="E62" i="2" s="1"/>
  <c r="E8" i="2" l="1"/>
  <c r="E133" i="2" s="1"/>
  <c r="E142" i="2" s="1"/>
  <c r="H11" i="1"/>
  <c r="H10" i="1" s="1"/>
  <c r="H7" i="1"/>
  <c r="H13" i="1" s="1"/>
  <c r="H24" i="1" s="1"/>
</calcChain>
</file>

<file path=xl/sharedStrings.xml><?xml version="1.0" encoding="utf-8"?>
<sst xmlns="http://schemas.openxmlformats.org/spreadsheetml/2006/main" count="564" uniqueCount="470">
  <si>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</si>
  <si>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</si>
  <si>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</si>
  <si>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</si>
  <si>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</si>
  <si>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2020.</t>
  </si>
  <si>
    <t>Projekcija plana
za 2019.</t>
  </si>
  <si>
    <t>Prijedlog plana 
za 2018.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</si>
  <si>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</si>
  <si>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</si>
  <si>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</si>
  <si>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</si>
  <si>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</si>
  <si>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</si>
  <si>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</si>
  <si>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</si>
  <si>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</si>
  <si>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</si>
  <si>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</si>
  <si>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PLAN PRIHODA I PRIMITAKA 2018. - 2020.</t>
  </si>
  <si>
    <t>1.1. PRIHODI I PRIMICI KOJI NISU DOBIVENI S RAČUNA PRORAČUNA GRADA ZAGREBA</t>
  </si>
  <si>
    <t>KONTO</t>
  </si>
  <si>
    <t>NAZIV</t>
  </si>
  <si>
    <t>PLAN 2018.</t>
  </si>
  <si>
    <t>PLAN 2019.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</si>
  <si>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</si>
  <si>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</si>
  <si>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</si>
  <si>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</si>
  <si>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</si>
  <si>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</si>
  <si>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</si>
  <si>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</si>
  <si>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</si>
  <si>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</si>
  <si>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</si>
  <si>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</si>
  <si>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</si>
  <si>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</si>
  <si>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</si>
  <si>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</si>
  <si>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</si>
  <si>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</si>
  <si>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</si>
  <si>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</si>
  <si>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</si>
  <si>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</si>
  <si>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</si>
  <si>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</si>
  <si>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</si>
  <si>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</si>
  <si>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</si>
  <si>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</si>
  <si>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</si>
  <si>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</si>
  <si>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</si>
  <si>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</si>
  <si>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</si>
  <si>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</si>
  <si>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</si>
  <si>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</si>
  <si>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</si>
  <si>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</si>
  <si>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</si>
  <si>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</si>
  <si>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</si>
  <si>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</si>
  <si>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</si>
  <si>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</si>
  <si>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</si>
  <si>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</si>
  <si>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</si>
  <si>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</si>
  <si>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</si>
  <si>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</si>
  <si>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</si>
  <si>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</si>
  <si>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</si>
  <si>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</si>
  <si>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</si>
  <si>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</si>
  <si>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</si>
  <si>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</si>
  <si>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</si>
  <si>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</si>
  <si>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</si>
  <si>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</si>
  <si>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</si>
  <si>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</si>
  <si>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</si>
  <si>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</si>
  <si>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</si>
  <si>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</si>
  <si>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</si>
  <si>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</si>
  <si>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</si>
  <si>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</si>
  <si>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</si>
  <si>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</si>
  <si>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</si>
  <si>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</si>
  <si>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</si>
  <si>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</si>
  <si>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</si>
  <si>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</si>
  <si>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</si>
  <si>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</si>
  <si>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</si>
  <si>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</si>
  <si>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</si>
  <si>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</si>
  <si>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</si>
  <si>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</si>
  <si>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</si>
  <si>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</si>
  <si>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</si>
  <si>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</si>
  <si>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</si>
  <si>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</si>
  <si>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</si>
  <si>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</si>
  <si>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</si>
  <si>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</si>
  <si>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</si>
  <si>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</si>
  <si>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</si>
  <si>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</si>
  <si>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</si>
  <si>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</si>
  <si>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</si>
  <si>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</si>
  <si>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</si>
  <si>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</si>
  <si>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</si>
  <si>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</si>
  <si>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</si>
  <si>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</si>
  <si>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</si>
  <si>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</si>
  <si>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</si>
  <si>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</si>
  <si>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</si>
  <si>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</si>
  <si>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</si>
  <si>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</si>
  <si>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</si>
  <si>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</si>
  <si>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</si>
  <si>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</si>
  <si>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</si>
  <si>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</si>
  <si>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</si>
  <si>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</si>
  <si>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</si>
  <si>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</si>
  <si>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</si>
  <si>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</si>
  <si>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</si>
  <si>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</si>
  <si>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</si>
  <si>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</si>
  <si>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</si>
  <si>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</si>
  <si>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</si>
  <si>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</si>
  <si>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</si>
  <si>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</si>
  <si>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</si>
  <si>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</si>
  <si>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</si>
  <si>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</si>
  <si>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</si>
  <si>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</si>
  <si>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</si>
  <si>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</si>
  <si>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</si>
  <si>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</si>
  <si>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</si>
  <si>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</si>
  <si>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</si>
  <si>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</si>
  <si>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</si>
  <si>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</si>
  <si>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</si>
  <si>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</si>
  <si>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</si>
  <si>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</si>
  <si>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PRENESENI VIŠAK PRIHODA I PRIMITAKA KOJI NISU DOBIVENI S RAČUNA PRORAČUNA GRADA ZAGREBA IZ PRETHODNOG RAZDOBLJA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</si>
  <si>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</si>
  <si>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</si>
  <si>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</si>
  <si>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</si>
  <si>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</si>
  <si>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</si>
  <si>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</si>
  <si>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</si>
  <si>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</si>
  <si>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</si>
  <si>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</si>
  <si>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</si>
  <si>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Obrazac FIN. PL.- KULTURA</t>
  </si>
  <si>
    <t>PLAN RASHODA I IZDATAKA 2018.-2020.</t>
  </si>
  <si>
    <t>Poz.</t>
  </si>
  <si>
    <t>Broj ek.klas.</t>
  </si>
  <si>
    <t>Naziv</t>
  </si>
  <si>
    <t>PRIJEDLOG PLANA ZA 2018.</t>
  </si>
  <si>
    <t>PLANIRANI PRIHODI I PRIMICI IZ NADLEŽNOG PRORAČUNA   ZA 2018.(konto 671)</t>
  </si>
  <si>
    <t>PLANIRANI PRIHODI I PRIMICI KOJI NISU DOBIVENI S RAČUNA GRADA ZAGREBA ZA 2018.</t>
  </si>
  <si>
    <t>Pomoći iz inozemstva i od subjekata unutar općeg proračuna 
(skupina konta 63)</t>
  </si>
  <si>
    <t>Prihodi od imovine (skupina konta 64)</t>
  </si>
  <si>
    <t>Prihodi od upravnih i administrativnih pristojbi, pristojbi po posebnim propisima i naknada (skupina konta 65)</t>
  </si>
  <si>
    <t>Prihodi od prodaje proizvoda i robe te pruženih usluga i prihodi od donacija (skupina konta 66)</t>
  </si>
  <si>
    <t>Kazne, upravne mjere i ostali prihodi (skupina konta 68)</t>
  </si>
  <si>
    <t>Prihodi od prodaje proizvedene dugotrajne imovine (skupina konta 72 i 73)</t>
  </si>
  <si>
    <t>Primici od zaduživanja (skupina konta 81, 83 i 84)</t>
  </si>
  <si>
    <t>Preneseni višak prihoda i primitaka koji nisu dobiveni s računa Proračuna Grada Zagreba iz prethodnog razdoblja</t>
  </si>
  <si>
    <t>PRIJEDLOG PLANA ZA 2019.</t>
  </si>
  <si>
    <t>PRIJEDLOG PLANA ZA 2020.</t>
  </si>
  <si>
    <t>⑦ I ⑧</t>
  </si>
  <si>
    <t>⑨,⑩ I ⑪</t>
  </si>
  <si>
    <t>4=5+6</t>
  </si>
  <si>
    <t>6=7+8+9+10+11+12+13+14</t>
  </si>
  <si>
    <t>Glava 05. DJELATNOST KULTURE</t>
  </si>
  <si>
    <t>Glavni program G01.  PROGRAM KULTURE</t>
  </si>
  <si>
    <t>Program 1001. JAVNE POTREBE U KULTURI</t>
  </si>
  <si>
    <t>Aktivnost A100001. REDOVNA DJELATNOST USTANOVA U KULTURI</t>
  </si>
  <si>
    <t>3</t>
  </si>
  <si>
    <t>RASHODI POSLOVANJA</t>
  </si>
  <si>
    <t>31</t>
  </si>
  <si>
    <t>RASHODI ZA ZAPOSLENE</t>
  </si>
  <si>
    <t xml:space="preserve">311 </t>
  </si>
  <si>
    <t>PLAĆE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</si>
  <si>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</si>
  <si>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</si>
  <si>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</si>
  <si>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</si>
  <si>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</si>
  <si>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</si>
  <si>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</si>
  <si>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</si>
  <si>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</si>
  <si>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</si>
  <si>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</si>
  <si>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</si>
  <si>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Doprinos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</si>
  <si>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</si>
  <si>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</si>
  <si>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</si>
  <si>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</si>
  <si>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</si>
  <si>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</si>
  <si>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</si>
  <si>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</si>
  <si>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</si>
  <si>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</si>
  <si>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</si>
  <si>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</si>
  <si>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3214</t>
  </si>
  <si>
    <t>Ostale naknade troškova zaposlenima</t>
  </si>
  <si>
    <t>322</t>
  </si>
  <si>
    <t>RASHODI ZA METERIJAL I ENERGIJU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</si>
  <si>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</si>
  <si>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</si>
  <si>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</si>
  <si>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</si>
  <si>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</si>
  <si>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</si>
  <si>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</si>
  <si>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</si>
  <si>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</si>
  <si>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</si>
  <si>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</si>
  <si>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Materijal i dijelovi za tekuće i investicijsko održavanje</t>
  </si>
  <si>
    <t>11</t>
  </si>
  <si>
    <t>3225</t>
  </si>
  <si>
    <t>Sitni inventar i auto gume</t>
  </si>
  <si>
    <t>3227</t>
  </si>
  <si>
    <t>Službena radna odjeća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</si>
  <si>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</si>
  <si>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</si>
  <si>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</si>
  <si>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</si>
  <si>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</si>
  <si>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</si>
  <si>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</si>
  <si>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</si>
  <si>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</si>
  <si>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</si>
  <si>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</si>
  <si>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</si>
  <si>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</si>
  <si>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</si>
  <si>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</si>
  <si>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</si>
  <si>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</si>
  <si>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</si>
  <si>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</si>
  <si>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</si>
  <si>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</si>
  <si>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</si>
  <si>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</si>
  <si>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</si>
  <si>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</si>
  <si>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</si>
  <si>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</si>
  <si>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324</t>
  </si>
  <si>
    <t>NAKNADE OSOBAMA IZVAN RADNOG ODNOSA</t>
  </si>
  <si>
    <t>19</t>
  </si>
  <si>
    <t>3241</t>
  </si>
  <si>
    <t>Naknade osobama izvan radnog odnosa</t>
  </si>
  <si>
    <t>329</t>
  </si>
  <si>
    <t>OSTALI NESPOMENUTI RASHODI POSLOVANJA</t>
  </si>
  <si>
    <t>20</t>
  </si>
  <si>
    <t>Naknade za rad predstavn. i izvršnih tijela, povjerenstava i sl.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</si>
  <si>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</si>
  <si>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</si>
  <si>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</si>
  <si>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</si>
  <si>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</si>
  <si>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</si>
  <si>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</si>
  <si>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</si>
  <si>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3295</t>
  </si>
  <si>
    <t>Pristojbe i naknade</t>
  </si>
  <si>
    <t>23</t>
  </si>
  <si>
    <t>3299</t>
  </si>
  <si>
    <t>Ostali nespomenuti rashodi poslovanja</t>
  </si>
  <si>
    <t>34</t>
  </si>
  <si>
    <t>FINANCIJSKI RASHODI</t>
  </si>
  <si>
    <t>342</t>
  </si>
  <si>
    <t>KAMATE NA PRIMLJENE KREDITE I ZAJMOVE</t>
  </si>
  <si>
    <t>3423</t>
  </si>
  <si>
    <t>Kamate za primljene zajmove od ost.tuz.fin.inst.</t>
  </si>
  <si>
    <t>3427</t>
  </si>
  <si>
    <t>Kamate za primljene zajmove od trg.dr. i obrtnika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</si>
  <si>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</si>
  <si>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</si>
  <si>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</si>
  <si>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</si>
  <si>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</si>
  <si>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</si>
  <si>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</si>
  <si>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</si>
  <si>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POMOĆI DANE U INOZEMSTVO I UNUTAR OPĆE DRŽAVE</t>
  </si>
  <si>
    <t>363</t>
  </si>
  <si>
    <t>POMOĆI UNUTAR OPĆEG PRORAČUNA</t>
  </si>
  <si>
    <t>3631</t>
  </si>
  <si>
    <t>Tekuće pomoći unutar opće države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</si>
  <si>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</si>
  <si>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</si>
  <si>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</si>
  <si>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</si>
  <si>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</si>
  <si>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</si>
  <si>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</si>
  <si>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</si>
  <si>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</si>
  <si>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</si>
  <si>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</si>
  <si>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</si>
  <si>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Aktivnost A100003. PROGRAMSKA DJELATNOST JAVNIH USTANOVA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</si>
  <si>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</si>
  <si>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</si>
  <si>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</si>
  <si>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</si>
  <si>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</si>
  <si>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</si>
  <si>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</si>
  <si>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</si>
  <si>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Aktivnost A100004. HRVATSKO NARODNO KAZALIŠTE</t>
  </si>
  <si>
    <t>35</t>
  </si>
  <si>
    <t>Tekuće pomoći unutar općeg proračuna</t>
  </si>
  <si>
    <t>Aktivnost A100006. ČLANSKE ISKAZNICE KGZ DJECI I UČENICIMA GRADA ZAGREBA</t>
  </si>
  <si>
    <t>3722</t>
  </si>
  <si>
    <t>Naknade građanima i kućanstvima u naravi</t>
  </si>
  <si>
    <t>Aktivnost A100007. HISTRIONSKI DOM</t>
  </si>
  <si>
    <t>Projekt K100002. OPREMANJE USTANOVA U KULTURI</t>
  </si>
  <si>
    <t>41</t>
  </si>
  <si>
    <t>RASHODI ZA NABAVU NEPROIZVEDENE DUGOTR. IMOVINE</t>
  </si>
  <si>
    <t>412</t>
  </si>
  <si>
    <t>NEMATERIJALNA IMOVINA</t>
  </si>
  <si>
    <t>4124</t>
  </si>
  <si>
    <t>Ostala prava</t>
  </si>
  <si>
    <t>42</t>
  </si>
  <si>
    <t>RASHODI ZA NABAVU PROIZVEDENE DUGOTR. IMOVINE</t>
  </si>
  <si>
    <t>422</t>
  </si>
  <si>
    <t>POSTROJENJA I OPREMA</t>
  </si>
  <si>
    <t>4221</t>
  </si>
  <si>
    <t>39</t>
  </si>
  <si>
    <t>4222</t>
  </si>
  <si>
    <t>Komunikacijska oprema</t>
  </si>
  <si>
    <t>40</t>
  </si>
  <si>
    <t>4223</t>
  </si>
  <si>
    <t>4224</t>
  </si>
  <si>
    <t>4226</t>
  </si>
  <si>
    <t>4227</t>
  </si>
  <si>
    <t>423</t>
  </si>
  <si>
    <t>PRIJEVOZNA SREDSTVA</t>
  </si>
  <si>
    <t>43</t>
  </si>
  <si>
    <t>4231</t>
  </si>
  <si>
    <t>424</t>
  </si>
  <si>
    <t xml:space="preserve">KNJIGE, UMJETNIČKA DJELA I OSTALE IZLOŽB. VRIJ.  </t>
  </si>
  <si>
    <t>44</t>
  </si>
  <si>
    <t>4241</t>
  </si>
  <si>
    <t xml:space="preserve">Knjige </t>
  </si>
  <si>
    <t>45</t>
  </si>
  <si>
    <t>4243</t>
  </si>
  <si>
    <t>426</t>
  </si>
  <si>
    <t>NEMATERIJALNA PROIZVEDENA IMOVINA</t>
  </si>
  <si>
    <t>46</t>
  </si>
  <si>
    <t>4262</t>
  </si>
  <si>
    <t>Ulaganja u računalne programe</t>
  </si>
  <si>
    <t>RASHODI ZA DODATNA ULAGANJA NA NEFIN. IMOVINI</t>
  </si>
  <si>
    <t>451</t>
  </si>
  <si>
    <t>DODATNA ULAGANJA NA GRAĐEVINSKIM OBJEKTIMA</t>
  </si>
  <si>
    <t>4511</t>
  </si>
  <si>
    <t>Dodatna ulaganja na građevinskim objektima</t>
  </si>
  <si>
    <t>Projekt T100003. SUFINANCIRANJE PROJ.PRIJ.NA NATJ. ILI PART.EU</t>
  </si>
  <si>
    <t>47</t>
  </si>
  <si>
    <t>Program 1002. NEZAVISNA PRODUKCIJA</t>
  </si>
  <si>
    <t>Aktivnost A100001. KNJIŽNIČNA DJELATNOST</t>
  </si>
  <si>
    <t>48</t>
  </si>
  <si>
    <t>Aktivnost A100002. IZDAVAŠTVO</t>
  </si>
  <si>
    <t>49</t>
  </si>
  <si>
    <t>Aktivnost A100003. MUZEJSKA DJELATNOST</t>
  </si>
  <si>
    <t>50</t>
  </si>
  <si>
    <t>Aktivnost A100004. KAZALIŠNA DJELATNOST</t>
  </si>
  <si>
    <t>51</t>
  </si>
  <si>
    <t>Aktivnost A100005. GLAZBENA DJELATNOST</t>
  </si>
  <si>
    <t>52</t>
  </si>
  <si>
    <t>Aktivnost A100006. LIKOVNA DJELATNOST</t>
  </si>
  <si>
    <t>53</t>
  </si>
  <si>
    <t>Aktivnost A100007. CENTRI ZA KULTURU</t>
  </si>
  <si>
    <t>54</t>
  </si>
  <si>
    <t>Aktivnost A100008. FILMSKA DJELATNOST</t>
  </si>
  <si>
    <t>55</t>
  </si>
  <si>
    <t>Aktivnost A100009. KULTURNO - UMJETNIČKI AMATERIZAM</t>
  </si>
  <si>
    <t>56</t>
  </si>
  <si>
    <t>Aktivnost A100010. INOVATIVNE UMJETNIČKE I KULTURNE PRAKSE</t>
  </si>
  <si>
    <t>57</t>
  </si>
  <si>
    <t>Aktivnost A100011. MEĐUNARODNA, MEĐUŽ.I MEĐUGR.SUR.</t>
  </si>
  <si>
    <t>58</t>
  </si>
  <si>
    <t>Ukupno</t>
  </si>
  <si>
    <t>Prihodi iz nadležnog proračuna i HZZO-a na temelju ugovornih obveza (KONTO 673)</t>
  </si>
  <si>
    <t>u Zagrebu , ____________________________ 2017.g</t>
  </si>
  <si>
    <t>MP</t>
  </si>
  <si>
    <t>Potpis odgovorne osobe:_______________________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</si>
  <si>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</si>
  <si>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</si>
  <si>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</si>
  <si>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</si>
  <si>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</si>
  <si>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</si>
  <si>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</si>
  <si>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</si>
  <si>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</si>
  <si>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</si>
  <si>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KAZALIŠNA DJELATNOST</t>
  </si>
  <si>
    <t>ZAKONSKA REGULATIVA REPUBLIKE HRVATSKE, INTERNI AKTI POSLODAVCA</t>
  </si>
  <si>
    <t>ČETIRI GODIŠNJE PREMIJERE, PREKO 270 IZVEDBI GODIŠNJE</t>
  </si>
  <si>
    <t>Detaljni opisi svih programa priloženi su u prijavi za JAVNE POTREBE U KULTURI GRADA 
ZAGREBA ZA 2018. GODINU</t>
  </si>
  <si>
    <t>U SKLADU S REDOVNOM DJELATNOŠĆU 
Detaljni opisi svih programa priloženi su u prijavi za JAVNE POTREBE U KULTURI GRADA 
ZAGREBA ZA 2018. GODINU</t>
  </si>
  <si>
    <t>ZAGREBAČKO KAZALIŠTE LUTAKA</t>
  </si>
  <si>
    <t>Korisnik proračuna: ZAGREBAČKO KAZALIŠTE LUTAKA, Trg kralja Tomislava 19/1</t>
  </si>
  <si>
    <t>Kontak osoba: Josip Šimić racunovodstvo@zkl.hr</t>
  </si>
  <si>
    <t>Tel: 01 4878456</t>
  </si>
  <si>
    <t>NAZIV USTANOVE: ZAGREBAČKO KAZALIŠTE LUTAKA</t>
  </si>
  <si>
    <t>PRIJEDLOG FINANCIJSKOG PLANA ZAGREBAČKOg KAZALIŠTa LUTAKA ZA 2018. I                                                                                                                                                PROJEKCIJA PLANA ZA  2019. I 2020. GODINU</t>
  </si>
  <si>
    <t>A) TROŠKOVI ZAPOSLENIH IZRAČUNATI PREMA STVARNIM TROŠKOVIMA
B) MATERIJALNI TROŠKOVI I TROŠKOVI PROGRAMA PROCJENJENI SU  EMPIRIJSKOM METODOM ODNOSNO STVARNIM TROŠKOVIMA U SKLADU SA  OSNOVNIM PROGRAMSKIM I  FINANCIJSKIM OKVIROM ZAGREBAČKOG KAZALIŠTA LUTAKA ZA RAZDOBLJE 2018. DO 2020. 
C) VLASTITI PRIHODI UTROŠITI ĆE SE ZA TROŠKOVE ZA ZAPOSLENE I PROGRAM, TE MATERIJALNE RASHODE I NABAVU NEFINANCIJSKE IMOVINE</t>
  </si>
  <si>
    <t>SMANJENJE SREDSTAVA OD STRANE GRADSKOG UREDA ZA OBRAZOVANJE, KULTURU I ŠPORT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</si>
</sst>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.00;\(#,##0.00\);0.00"/>
  </numFmts>
  <fonts count="46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indexed="8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AEAEA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7">
    <xf numFmtId="0" fontId="0" fillId="0" borderId="0"/>
    <xf numFmtId="0" fontId="13" fillId="0" borderId="0"/>
    <xf numFmtId="39" fontId="10" fillId="0" borderId="0"/>
    <xf numFmtId="0" fontId="2" fillId="0" borderId="0"/>
    <xf numFmtId="0" fontId="13" fillId="0" borderId="0"/>
    <xf numFmtId="0" fontId="13" fillId="0" borderId="0"/>
    <xf numFmtId="0" fontId="19" fillId="0" borderId="0"/>
    <xf numFmtId="0" fontId="1" fillId="0" borderId="0"/>
    <xf numFmtId="0" fontId="3" fillId="0" borderId="0"/>
    <xf numFmtId="43" fontId="13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3" fillId="0" borderId="0"/>
    <xf numFmtId="0" fontId="3" fillId="0" borderId="0"/>
  </cellStyleXfs>
  <cellXfs count="221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left" wrapText="1"/>
    </xf>
    <xf numFmtId="3" fontId="9" fillId="0" borderId="1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" fontId="9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3" fontId="9" fillId="2" borderId="1" xfId="0" applyNumberFormat="1" applyFont="1" applyFill="1" applyBorder="1" applyAlignment="1" applyProtection="1">
      <alignment horizontal="right" wrapText="1"/>
    </xf>
    <xf numFmtId="3" fontId="9" fillId="2" borderId="3" xfId="0" quotePrefix="1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 applyProtection="1">
      <alignment horizontal="right" wrapText="1"/>
    </xf>
    <xf numFmtId="3" fontId="9" fillId="3" borderId="3" xfId="0" quotePrefix="1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>
      <alignment horizontal="right"/>
    </xf>
    <xf numFmtId="0" fontId="13" fillId="2" borderId="2" xfId="0" applyNumberFormat="1" applyFont="1" applyFill="1" applyBorder="1" applyAlignment="1" applyProtection="1"/>
    <xf numFmtId="0" fontId="11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0" fontId="17" fillId="0" borderId="0" xfId="4" applyFont="1" applyAlignment="1">
      <alignment horizontal="center" vertical="center"/>
    </xf>
    <xf numFmtId="0" fontId="13" fillId="0" borderId="0" xfId="5" applyAlignment="1" applyProtection="1">
      <alignment horizontal="center"/>
      <protection locked="0"/>
    </xf>
    <xf numFmtId="0" fontId="13" fillId="0" borderId="0" xfId="5" applyProtection="1">
      <protection locked="0"/>
    </xf>
    <xf numFmtId="4" fontId="18" fillId="0" borderId="0" xfId="5" applyNumberFormat="1" applyFont="1"/>
    <xf numFmtId="0" fontId="13" fillId="0" borderId="0" xfId="4"/>
    <xf numFmtId="0" fontId="17" fillId="0" borderId="0" xfId="5" applyFont="1" applyProtection="1">
      <protection locked="0"/>
    </xf>
    <xf numFmtId="0" fontId="13" fillId="0" borderId="0" xfId="5"/>
    <xf numFmtId="0" fontId="17" fillId="0" borderId="6" xfId="4" applyFont="1" applyBorder="1" applyAlignment="1">
      <alignment horizontal="center"/>
    </xf>
    <xf numFmtId="49" fontId="20" fillId="0" borderId="6" xfId="6" applyNumberFormat="1" applyFont="1" applyFill="1" applyBorder="1" applyAlignment="1" applyProtection="1">
      <alignment horizontal="left" vertical="center" wrapText="1"/>
      <protection hidden="1"/>
    </xf>
    <xf numFmtId="49" fontId="20" fillId="0" borderId="6" xfId="4" applyNumberFormat="1" applyFont="1" applyFill="1" applyBorder="1" applyAlignment="1" applyProtection="1">
      <alignment horizontal="left" vertical="center" wrapText="1"/>
      <protection hidden="1"/>
    </xf>
    <xf numFmtId="4" fontId="20" fillId="5" borderId="6" xfId="4" applyNumberFormat="1" applyFont="1" applyFill="1" applyBorder="1" applyAlignment="1" applyProtection="1">
      <alignment horizontal="right" vertical="center" shrinkToFit="1"/>
    </xf>
    <xf numFmtId="0" fontId="21" fillId="0" borderId="0" xfId="4" applyFont="1" applyAlignment="1">
      <alignment horizontal="center" vertical="center"/>
    </xf>
    <xf numFmtId="49" fontId="22" fillId="0" borderId="6" xfId="6" applyNumberFormat="1" applyFont="1" applyFill="1" applyBorder="1" applyAlignment="1" applyProtection="1">
      <alignment horizontal="left" vertical="center" wrapText="1"/>
      <protection hidden="1"/>
    </xf>
    <xf numFmtId="49" fontId="22" fillId="0" borderId="6" xfId="4" applyNumberFormat="1" applyFont="1" applyFill="1" applyBorder="1" applyAlignment="1" applyProtection="1">
      <alignment horizontal="left" vertical="center" wrapText="1"/>
      <protection hidden="1"/>
    </xf>
    <xf numFmtId="4" fontId="22" fillId="0" borderId="6" xfId="4" applyNumberFormat="1" applyFont="1" applyFill="1" applyBorder="1" applyAlignment="1" applyProtection="1">
      <alignment horizontal="right" vertical="center" shrinkToFit="1"/>
      <protection locked="0"/>
    </xf>
    <xf numFmtId="49" fontId="20" fillId="0" borderId="6" xfId="4" applyNumberFormat="1" applyFont="1" applyFill="1" applyBorder="1" applyAlignment="1" applyProtection="1">
      <alignment horizontal="left" vertical="center" shrinkToFit="1"/>
      <protection hidden="1"/>
    </xf>
    <xf numFmtId="49" fontId="22" fillId="0" borderId="6" xfId="4" applyNumberFormat="1" applyFont="1" applyFill="1" applyBorder="1" applyAlignment="1" applyProtection="1">
      <alignment horizontal="left" vertical="center" wrapText="1" shrinkToFit="1"/>
      <protection hidden="1"/>
    </xf>
    <xf numFmtId="49" fontId="22" fillId="0" borderId="6" xfId="4" applyNumberFormat="1" applyFont="1" applyFill="1" applyBorder="1" applyAlignment="1" applyProtection="1">
      <alignment horizontal="left" vertical="center" shrinkToFit="1"/>
      <protection hidden="1"/>
    </xf>
    <xf numFmtId="49" fontId="23" fillId="0" borderId="6" xfId="4" applyNumberFormat="1" applyFont="1" applyFill="1" applyBorder="1" applyAlignment="1" applyProtection="1">
      <alignment horizontal="left" vertical="center" shrinkToFit="1"/>
      <protection hidden="1"/>
    </xf>
    <xf numFmtId="4" fontId="13" fillId="0" borderId="0" xfId="4" applyNumberFormat="1"/>
    <xf numFmtId="0" fontId="13" fillId="0" borderId="6" xfId="4" applyBorder="1"/>
    <xf numFmtId="0" fontId="13" fillId="6" borderId="6" xfId="7" applyFont="1" applyFill="1" applyBorder="1" applyAlignment="1">
      <alignment horizontal="left" vertical="center" wrapText="1"/>
    </xf>
    <xf numFmtId="0" fontId="22" fillId="0" borderId="6" xfId="7" applyFont="1" applyFill="1" applyBorder="1" applyAlignment="1">
      <alignment horizontal="left" vertical="center"/>
    </xf>
    <xf numFmtId="0" fontId="13" fillId="0" borderId="6" xfId="8" applyFont="1" applyFill="1" applyBorder="1" applyAlignment="1">
      <alignment horizontal="left" vertical="center" wrapText="1"/>
    </xf>
    <xf numFmtId="0" fontId="22" fillId="6" borderId="6" xfId="7" applyFont="1" applyFill="1" applyBorder="1" applyAlignment="1">
      <alignment horizontal="left" vertical="center" wrapText="1"/>
    </xf>
    <xf numFmtId="0" fontId="20" fillId="6" borderId="6" xfId="7" applyFont="1" applyFill="1" applyBorder="1" applyAlignment="1">
      <alignment horizontal="left" vertical="center" wrapText="1"/>
    </xf>
    <xf numFmtId="0" fontId="17" fillId="0" borderId="6" xfId="4" applyFont="1" applyBorder="1"/>
    <xf numFmtId="0" fontId="22" fillId="0" borderId="6" xfId="8" applyFont="1" applyFill="1" applyBorder="1" applyAlignment="1">
      <alignment horizontal="left" vertical="center" wrapText="1"/>
    </xf>
    <xf numFmtId="4" fontId="20" fillId="0" borderId="6" xfId="4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4" applyBorder="1" applyAlignment="1">
      <alignment horizontal="left"/>
    </xf>
    <xf numFmtId="0" fontId="13" fillId="0" borderId="0" xfId="4" applyBorder="1"/>
    <xf numFmtId="4" fontId="13" fillId="0" borderId="0" xfId="4" applyNumberForma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/>
    <xf numFmtId="3" fontId="24" fillId="0" borderId="0" xfId="0" applyNumberFormat="1" applyFont="1"/>
    <xf numFmtId="0" fontId="24" fillId="0" borderId="0" xfId="0" applyFont="1" applyAlignment="1">
      <alignment horizontal="center" wrapText="1"/>
    </xf>
    <xf numFmtId="3" fontId="24" fillId="0" borderId="0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4" fillId="0" borderId="0" xfId="0" applyFont="1" applyFill="1"/>
    <xf numFmtId="0" fontId="31" fillId="0" borderId="0" xfId="0" applyFont="1" applyAlignment="1"/>
    <xf numFmtId="0" fontId="32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 wrapText="1"/>
    </xf>
    <xf numFmtId="0" fontId="36" fillId="0" borderId="16" xfId="0" applyFont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32" fillId="0" borderId="5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2" fillId="0" borderId="0" xfId="0" applyFont="1" applyAlignment="1"/>
    <xf numFmtId="164" fontId="30" fillId="0" borderId="20" xfId="2" quotePrefix="1" applyNumberFormat="1" applyFont="1" applyBorder="1" applyAlignment="1" applyProtection="1">
      <alignment horizontal="right" vertical="center"/>
    </xf>
    <xf numFmtId="164" fontId="30" fillId="0" borderId="22" xfId="2" quotePrefix="1" applyNumberFormat="1" applyFont="1" applyBorder="1" applyAlignment="1" applyProtection="1">
      <alignment horizontal="right" vertical="center"/>
    </xf>
    <xf numFmtId="0" fontId="39" fillId="0" borderId="0" xfId="0" applyFont="1"/>
    <xf numFmtId="164" fontId="30" fillId="0" borderId="22" xfId="2" quotePrefix="1" applyNumberFormat="1" applyFont="1" applyFill="1" applyBorder="1" applyAlignment="1">
      <alignment vertical="center"/>
    </xf>
    <xf numFmtId="164" fontId="30" fillId="0" borderId="22" xfId="2" quotePrefix="1" applyNumberFormat="1" applyFont="1" applyBorder="1" applyAlignment="1">
      <alignment vertical="center"/>
    </xf>
    <xf numFmtId="49" fontId="30" fillId="0" borderId="21" xfId="2" quotePrefix="1" applyNumberFormat="1" applyFont="1" applyBorder="1" applyAlignment="1">
      <alignment horizontal="left" vertical="center"/>
    </xf>
    <xf numFmtId="49" fontId="30" fillId="0" borderId="22" xfId="2" quotePrefix="1" applyNumberFormat="1" applyFont="1" applyBorder="1" applyAlignment="1">
      <alignment horizontal="left" vertical="center"/>
    </xf>
    <xf numFmtId="39" fontId="30" fillId="0" borderId="22" xfId="2" applyFont="1" applyBorder="1" applyAlignment="1">
      <alignment vertical="center"/>
    </xf>
    <xf numFmtId="49" fontId="35" fillId="0" borderId="21" xfId="2" applyNumberFormat="1" applyFont="1" applyBorder="1" applyAlignment="1">
      <alignment horizontal="left" vertical="center"/>
    </xf>
    <xf numFmtId="49" fontId="35" fillId="0" borderId="22" xfId="2" applyNumberFormat="1" applyFont="1" applyBorder="1" applyAlignment="1">
      <alignment horizontal="left" vertical="center"/>
    </xf>
    <xf numFmtId="39" fontId="35" fillId="0" borderId="22" xfId="2" applyFont="1" applyBorder="1" applyAlignment="1">
      <alignment horizontal="left" vertical="center"/>
    </xf>
    <xf numFmtId="164" fontId="35" fillId="0" borderId="22" xfId="2" applyNumberFormat="1" applyFont="1" applyBorder="1" applyAlignment="1">
      <alignment vertical="center"/>
    </xf>
    <xf numFmtId="0" fontId="36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2" xfId="0" applyFont="1" applyBorder="1" applyAlignment="1">
      <alignment vertical="center"/>
    </xf>
    <xf numFmtId="4" fontId="36" fillId="0" borderId="22" xfId="0" applyNumberFormat="1" applyFont="1" applyBorder="1" applyAlignment="1">
      <alignment horizontal="right" vertical="center"/>
    </xf>
    <xf numFmtId="39" fontId="35" fillId="0" borderId="22" xfId="2" applyFont="1" applyBorder="1" applyAlignment="1">
      <alignment vertical="center"/>
    </xf>
    <xf numFmtId="49" fontId="30" fillId="0" borderId="21" xfId="2" applyNumberFormat="1" applyFont="1" applyBorder="1" applyAlignment="1">
      <alignment horizontal="left" vertical="center"/>
    </xf>
    <xf numFmtId="49" fontId="30" fillId="0" borderId="22" xfId="2" applyNumberFormat="1" applyFont="1" applyBorder="1" applyAlignment="1">
      <alignment horizontal="left" vertical="center"/>
    </xf>
    <xf numFmtId="164" fontId="30" fillId="0" borderId="22" xfId="2" applyNumberFormat="1" applyFont="1" applyBorder="1" applyAlignment="1">
      <alignment vertical="center"/>
    </xf>
    <xf numFmtId="39" fontId="30" fillId="0" borderId="22" xfId="2" applyFont="1" applyBorder="1" applyAlignment="1">
      <alignment horizontal="left" vertical="center"/>
    </xf>
    <xf numFmtId="49" fontId="30" fillId="0" borderId="22" xfId="2" applyNumberFormat="1" applyFont="1" applyFill="1" applyBorder="1" applyAlignment="1">
      <alignment horizontal="left" vertical="center"/>
    </xf>
    <xf numFmtId="39" fontId="30" fillId="0" borderId="22" xfId="2" applyFont="1" applyFill="1" applyBorder="1" applyAlignment="1">
      <alignment horizontal="left" vertical="center"/>
    </xf>
    <xf numFmtId="39" fontId="30" fillId="0" borderId="22" xfId="2" applyFont="1" applyBorder="1" applyAlignment="1">
      <alignment horizontal="left" vertical="center" wrapText="1"/>
    </xf>
    <xf numFmtId="0" fontId="30" fillId="0" borderId="22" xfId="15" applyFont="1" applyFill="1" applyBorder="1" applyAlignment="1">
      <alignment horizontal="left" vertical="center" wrapText="1"/>
    </xf>
    <xf numFmtId="39" fontId="30" fillId="0" borderId="22" xfId="2" applyFont="1" applyFill="1" applyBorder="1" applyAlignment="1">
      <alignment vertical="center"/>
    </xf>
    <xf numFmtId="164" fontId="35" fillId="0" borderId="22" xfId="2" quotePrefix="1" applyNumberFormat="1" applyFont="1" applyBorder="1" applyAlignment="1">
      <alignment vertical="center"/>
    </xf>
    <xf numFmtId="0" fontId="40" fillId="0" borderId="22" xfId="16" applyFont="1" applyFill="1" applyBorder="1" applyAlignment="1">
      <alignment horizontal="left" vertical="center" wrapText="1"/>
    </xf>
    <xf numFmtId="0" fontId="34" fillId="0" borderId="22" xfId="16" applyFont="1" applyFill="1" applyBorder="1" applyAlignment="1">
      <alignment horizontal="left" vertical="center" wrapText="1"/>
    </xf>
    <xf numFmtId="49" fontId="35" fillId="0" borderId="21" xfId="2" applyNumberFormat="1" applyFont="1" applyBorder="1" applyAlignment="1">
      <alignment vertical="center"/>
    </xf>
    <xf numFmtId="49" fontId="35" fillId="0" borderId="22" xfId="2" applyNumberFormat="1" applyFont="1" applyBorder="1" applyAlignment="1">
      <alignment vertical="center"/>
    </xf>
    <xf numFmtId="4" fontId="38" fillId="0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Fill="1" applyBorder="1" applyAlignment="1" applyProtection="1">
      <alignment vertical="center"/>
      <protection locked="0"/>
    </xf>
    <xf numFmtId="0" fontId="36" fillId="0" borderId="23" xfId="0" applyFont="1" applyBorder="1" applyAlignment="1">
      <alignment vertical="center"/>
    </xf>
    <xf numFmtId="164" fontId="36" fillId="0" borderId="24" xfId="0" applyNumberFormat="1" applyFont="1" applyBorder="1" applyAlignment="1">
      <alignment vertical="center"/>
    </xf>
    <xf numFmtId="164" fontId="35" fillId="0" borderId="22" xfId="2" applyNumberFormat="1" applyFont="1" applyBorder="1" applyAlignment="1" applyProtection="1">
      <alignment vertical="center"/>
      <protection locked="0"/>
    </xf>
    <xf numFmtId="164" fontId="35" fillId="0" borderId="22" xfId="2" quotePrefix="1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horizontal="right"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 wrapText="1"/>
      <protection locked="0"/>
    </xf>
    <xf numFmtId="4" fontId="38" fillId="0" borderId="22" xfId="0" applyNumberFormat="1" applyFont="1" applyFill="1" applyBorder="1" applyAlignment="1" applyProtection="1">
      <alignment vertical="center" wrapText="1"/>
      <protection locked="0"/>
    </xf>
    <xf numFmtId="4" fontId="34" fillId="0" borderId="22" xfId="0" applyNumberFormat="1" applyFont="1" applyFill="1" applyBorder="1" applyAlignment="1" applyProtection="1">
      <alignment horizontal="right" vertical="center"/>
      <protection locked="0"/>
    </xf>
    <xf numFmtId="3" fontId="34" fillId="0" borderId="22" xfId="0" applyNumberFormat="1" applyFont="1" applyFill="1" applyBorder="1" applyAlignment="1" applyProtection="1">
      <alignment vertical="center"/>
      <protection locked="0"/>
    </xf>
    <xf numFmtId="3" fontId="34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left" vertical="center"/>
      <protection locked="0"/>
    </xf>
    <xf numFmtId="0" fontId="35" fillId="0" borderId="22" xfId="0" applyFont="1" applyFill="1" applyBorder="1" applyAlignment="1" applyProtection="1">
      <alignment vertical="center" wrapText="1"/>
      <protection locked="0"/>
    </xf>
    <xf numFmtId="4" fontId="35" fillId="0" borderId="22" xfId="2" quotePrefix="1" applyNumberFormat="1" applyFont="1" applyFill="1" applyBorder="1" applyAlignment="1" applyProtection="1">
      <alignment horizontal="right" vertical="center"/>
      <protection locked="0"/>
    </xf>
    <xf numFmtId="4" fontId="35" fillId="0" borderId="22" xfId="2" quotePrefix="1" applyNumberFormat="1" applyFont="1" applyFill="1" applyBorder="1" applyAlignment="1" applyProtection="1">
      <alignment vertical="center"/>
      <protection locked="0"/>
    </xf>
    <xf numFmtId="4" fontId="35" fillId="0" borderId="22" xfId="2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/>
    <xf numFmtId="4" fontId="24" fillId="9" borderId="0" xfId="0" applyNumberFormat="1" applyFont="1" applyFill="1" applyBorder="1"/>
    <xf numFmtId="0" fontId="24" fillId="9" borderId="0" xfId="0" applyFont="1" applyFill="1" applyBorder="1"/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Protection="1">
      <protection locked="0"/>
    </xf>
    <xf numFmtId="3" fontId="27" fillId="0" borderId="7" xfId="0" quotePrefix="1" applyNumberFormat="1" applyFont="1" applyBorder="1" applyAlignment="1" applyProtection="1">
      <alignment horizontal="left"/>
      <protection locked="0"/>
    </xf>
    <xf numFmtId="3" fontId="24" fillId="0" borderId="7" xfId="0" applyNumberFormat="1" applyFont="1" applyBorder="1" applyProtection="1">
      <protection locked="0"/>
    </xf>
    <xf numFmtId="3" fontId="24" fillId="0" borderId="7" xfId="0" applyNumberFormat="1" applyFont="1" applyBorder="1" applyAlignment="1" applyProtection="1">
      <alignment wrapText="1"/>
      <protection locked="0"/>
    </xf>
    <xf numFmtId="3" fontId="24" fillId="0" borderId="0" xfId="0" applyNumberFormat="1" applyFont="1" applyProtection="1">
      <protection locked="0"/>
    </xf>
    <xf numFmtId="3" fontId="27" fillId="0" borderId="8" xfId="0" applyNumberFormat="1" applyFont="1" applyBorder="1" applyAlignment="1" applyProtection="1">
      <alignment horizontal="left"/>
      <protection locked="0"/>
    </xf>
    <xf numFmtId="3" fontId="24" fillId="0" borderId="8" xfId="0" applyNumberFormat="1" applyFont="1" applyBorder="1" applyProtection="1">
      <protection locked="0"/>
    </xf>
    <xf numFmtId="3" fontId="24" fillId="0" borderId="8" xfId="0" applyNumberFormat="1" applyFont="1" applyBorder="1" applyAlignment="1" applyProtection="1">
      <alignment wrapText="1"/>
      <protection locked="0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justify"/>
    </xf>
    <xf numFmtId="0" fontId="4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wrapText="1"/>
    </xf>
    <xf numFmtId="0" fontId="13" fillId="2" borderId="2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left" wrapText="1"/>
    </xf>
    <xf numFmtId="0" fontId="10" fillId="0" borderId="2" xfId="0" applyNumberFormat="1" applyFont="1" applyFill="1" applyBorder="1" applyAlignment="1" applyProtection="1">
      <alignment wrapText="1"/>
    </xf>
    <xf numFmtId="0" fontId="13" fillId="0" borderId="2" xfId="0" applyNumberFormat="1" applyFont="1" applyFill="1" applyBorder="1" applyAlignment="1" applyProtection="1"/>
    <xf numFmtId="0" fontId="11" fillId="0" borderId="3" xfId="0" quotePrefix="1" applyFont="1" applyFill="1" applyBorder="1" applyAlignment="1">
      <alignment horizontal="left"/>
    </xf>
    <xf numFmtId="0" fontId="11" fillId="0" borderId="3" xfId="0" quotePrefix="1" applyNumberFormat="1" applyFont="1" applyFill="1" applyBorder="1" applyAlignment="1" applyProtection="1">
      <alignment horizontal="left" wrapText="1"/>
    </xf>
    <xf numFmtId="0" fontId="13" fillId="0" borderId="2" xfId="0" applyNumberFormat="1" applyFont="1" applyFill="1" applyBorder="1" applyAlignment="1" applyProtection="1">
      <alignment wrapText="1"/>
    </xf>
    <xf numFmtId="0" fontId="11" fillId="0" borderId="3" xfId="0" quotePrefix="1" applyFont="1" applyBorder="1" applyAlignment="1">
      <alignment horizontal="left"/>
    </xf>
    <xf numFmtId="0" fontId="11" fillId="2" borderId="3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>
      <alignment horizontal="left" wrapText="1"/>
    </xf>
    <xf numFmtId="0" fontId="9" fillId="3" borderId="2" xfId="0" applyNumberFormat="1" applyFont="1" applyFill="1" applyBorder="1" applyAlignment="1" applyProtection="1">
      <alignment horizontal="left" wrapText="1"/>
    </xf>
    <xf numFmtId="0" fontId="9" fillId="3" borderId="4" xfId="0" applyNumberFormat="1" applyFont="1" applyFill="1" applyBorder="1" applyAlignment="1" applyProtection="1">
      <alignment horizontal="left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9" fillId="2" borderId="2" xfId="0" applyNumberFormat="1" applyFont="1" applyFill="1" applyBorder="1" applyAlignment="1" applyProtection="1">
      <alignment horizontal="left" wrapText="1"/>
    </xf>
    <xf numFmtId="0" fontId="9" fillId="2" borderId="4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49" fontId="20" fillId="0" borderId="6" xfId="6" applyNumberFormat="1" applyFont="1" applyFill="1" applyBorder="1" applyAlignment="1" applyProtection="1">
      <alignment horizontal="left" vertical="center" wrapText="1"/>
      <protection hidden="1"/>
    </xf>
    <xf numFmtId="0" fontId="17" fillId="0" borderId="6" xfId="5" applyFont="1" applyBorder="1" applyAlignment="1">
      <alignment horizontal="left" vertical="center" wrapText="1"/>
    </xf>
    <xf numFmtId="0" fontId="11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7" fillId="4" borderId="6" xfId="4" applyFont="1" applyFill="1" applyBorder="1" applyAlignment="1">
      <alignment horizontal="center" vertical="center"/>
    </xf>
    <xf numFmtId="0" fontId="13" fillId="4" borderId="6" xfId="5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/>
      <protection locked="0"/>
    </xf>
    <xf numFmtId="0" fontId="25" fillId="7" borderId="1" xfId="0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49" fontId="29" fillId="0" borderId="9" xfId="2" applyNumberFormat="1" applyFont="1" applyFill="1" applyBorder="1" applyAlignment="1" applyProtection="1">
      <alignment horizontal="left" vertical="center" wrapText="1"/>
    </xf>
    <xf numFmtId="0" fontId="32" fillId="0" borderId="12" xfId="0" applyFont="1" applyBorder="1" applyAlignment="1">
      <alignment vertical="center" wrapText="1"/>
    </xf>
    <xf numFmtId="49" fontId="29" fillId="0" borderId="10" xfId="2" quotePrefix="1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9" fontId="29" fillId="0" borderId="10" xfId="2" applyFont="1" applyFill="1" applyBorder="1" applyAlignment="1" applyProtection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164" fontId="30" fillId="8" borderId="11" xfId="2" applyNumberFormat="1" applyFont="1" applyFill="1" applyBorder="1" applyAlignment="1" applyProtection="1">
      <alignment horizontal="center" vertical="center" wrapText="1"/>
    </xf>
    <xf numFmtId="0" fontId="34" fillId="8" borderId="14" xfId="14" applyFont="1" applyFill="1" applyBorder="1" applyAlignment="1">
      <alignment horizontal="center" vertical="center" wrapText="1"/>
    </xf>
    <xf numFmtId="4" fontId="30" fillId="6" borderId="11" xfId="0" applyNumberFormat="1" applyFont="1" applyFill="1" applyBorder="1" applyAlignment="1">
      <alignment vertical="center" wrapText="1"/>
    </xf>
    <xf numFmtId="0" fontId="35" fillId="6" borderId="14" xfId="0" applyFont="1" applyFill="1" applyBorder="1" applyAlignment="1">
      <alignment vertical="center" wrapText="1"/>
    </xf>
    <xf numFmtId="49" fontId="30" fillId="0" borderId="21" xfId="2" applyNumberFormat="1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49" fontId="30" fillId="0" borderId="19" xfId="2" applyNumberFormat="1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0" fontId="34" fillId="0" borderId="22" xfId="0" applyFont="1" applyBorder="1" applyAlignment="1" applyProtection="1">
      <alignment horizontal="right" vertical="center"/>
      <protection locked="0"/>
    </xf>
    <xf numFmtId="49" fontId="30" fillId="0" borderId="21" xfId="2" applyNumberFormat="1" applyFont="1" applyBorder="1" applyAlignment="1">
      <alignment horizontal="left" vertical="center" wrapText="1"/>
    </xf>
    <xf numFmtId="0" fontId="36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41" fillId="0" borderId="25" xfId="0" applyNumberFormat="1" applyFont="1" applyFill="1" applyBorder="1" applyAlignment="1" applyProtection="1">
      <alignment vertical="top" wrapText="1"/>
    </xf>
    <xf numFmtId="0" fontId="41" fillId="0" borderId="27" xfId="0" applyNumberFormat="1" applyFont="1" applyFill="1" applyBorder="1" applyAlignment="1" applyProtection="1">
      <alignment vertical="top" wrapText="1"/>
    </xf>
    <xf numFmtId="0" fontId="43" fillId="0" borderId="26" xfId="0" applyNumberFormat="1" applyFont="1" applyFill="1" applyBorder="1" applyAlignment="1" applyProtection="1">
      <alignment vertical="top" wrapText="1"/>
    </xf>
    <xf numFmtId="0" fontId="43" fillId="0" borderId="28" xfId="0" applyNumberFormat="1" applyFont="1" applyFill="1" applyBorder="1" applyAlignment="1" applyProtection="1">
      <alignment vertical="top" wrapText="1"/>
    </xf>
    <xf numFmtId="0" fontId="41" fillId="0" borderId="29" xfId="0" applyNumberFormat="1" applyFont="1" applyFill="1" applyBorder="1" applyAlignment="1" applyProtection="1">
      <alignment vertical="top" wrapText="1"/>
    </xf>
    <xf numFmtId="0" fontId="41" fillId="0" borderId="31" xfId="0" applyNumberFormat="1" applyFont="1" applyFill="1" applyBorder="1" applyAlignment="1" applyProtection="1">
      <alignment vertical="top" wrapText="1"/>
    </xf>
    <xf numFmtId="0" fontId="43" fillId="0" borderId="30" xfId="0" applyNumberFormat="1" applyFont="1" applyFill="1" applyBorder="1" applyAlignment="1" applyProtection="1">
      <alignment vertical="top" wrapText="1"/>
    </xf>
    <xf numFmtId="0" fontId="43" fillId="0" borderId="32" xfId="0" applyNumberFormat="1" applyFont="1" applyFill="1" applyBorder="1" applyAlignment="1" applyProtection="1">
      <alignment vertical="top" wrapText="1"/>
    </xf>
    <xf numFmtId="0" fontId="41" fillId="0" borderId="33" xfId="0" applyNumberFormat="1" applyFont="1" applyFill="1" applyBorder="1" applyAlignment="1" applyProtection="1">
      <alignment vertical="top" wrapText="1"/>
    </xf>
    <xf numFmtId="0" fontId="43" fillId="0" borderId="34" xfId="0" applyNumberFormat="1" applyFont="1" applyFill="1" applyBorder="1" applyAlignment="1" applyProtection="1">
      <alignment vertical="top" wrapText="1"/>
    </xf>
  </cellXfs>
  <cellStyles count="17">
    <cellStyle name="Comma 2" xfId="9"/>
    <cellStyle name="Normal" xfId="0" builtinId="0"/>
    <cellStyle name="Normal 2" xfId="1"/>
    <cellStyle name="Normal 2 2" xfId="10"/>
    <cellStyle name="Normal 2_Copy of Xl0000049" xfId="11"/>
    <cellStyle name="Normal 2_RASHODI ODV.KUOLTU" xfId="14"/>
    <cellStyle name="Normal 3" xfId="7"/>
    <cellStyle name="Normal 4" xfId="2"/>
    <cellStyle name="Normal 5" xfId="4"/>
    <cellStyle name="Normal 6" xfId="12"/>
    <cellStyle name="Normal_Podaci" xfId="6"/>
    <cellStyle name="Normalno 2" xfId="3"/>
    <cellStyle name="Normalno 2 2" xfId="5"/>
    <cellStyle name="Obično_GFI-POD ver. 1.0.5" xfId="13"/>
    <cellStyle name="Obično_List4" xfId="15"/>
    <cellStyle name="Obično_List5" xfId="16"/>
    <cellStyle name="Obično_List7" xfId="8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vo/My%20Documents/Downloads/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H7" sqref="H7"/>
    </sheetView>
  </sheetViews>
  <sheetFormatPr defaultColWidth="11.44140625" defaultRowHeight="13.2" x14ac:dyDescent="0.25"/>
  <cols>
    <col min="1" max="2" width="4.33203125" style="1" customWidth="1"/>
    <col min="3" max="3" width="5.5546875" style="1" customWidth="1"/>
    <col min="4" max="4" width="5.33203125" style="2" customWidth="1"/>
    <col min="5" max="5" width="44.6640625" style="1" customWidth="1"/>
    <col min="6" max="6" width="15.88671875" style="1" bestFit="1" customWidth="1"/>
    <col min="7" max="7" width="17.33203125" style="1" customWidth="1"/>
    <col min="8" max="8" width="16.6640625" style="1" customWidth="1"/>
    <col min="9" max="9" width="11.44140625" style="1"/>
    <col min="10" max="10" width="16.33203125" style="1" bestFit="1" customWidth="1"/>
    <col min="11" max="11" width="21.6640625" style="1" bestFit="1" customWidth="1"/>
    <col min="12" max="16384" width="11.44140625" style="1"/>
  </cols>
  <sheetData>
    <row r="2" spans="1:10" ht="13.8" x14ac:dyDescent="0.25">
      <c r="A2" s="159"/>
      <c r="B2" s="159"/>
      <c r="C2" s="159"/>
      <c r="D2" s="159"/>
      <c r="E2" s="159"/>
      <c r="F2" s="159"/>
      <c r="G2" s="159"/>
      <c r="H2" s="159"/>
    </row>
    <row r="3" spans="1:10" ht="48" customHeight="1" x14ac:dyDescent="0.25">
      <c r="A3" s="160" t="s">
        <v>467</v>
      </c>
      <c r="B3" s="160"/>
      <c r="C3" s="160"/>
      <c r="D3" s="160"/>
      <c r="E3" s="160"/>
      <c r="F3" s="160"/>
      <c r="G3" s="160"/>
      <c r="H3" s="160"/>
    </row>
    <row r="4" spans="1:10" s="31" customFormat="1" ht="26.25" customHeight="1" x14ac:dyDescent="0.25">
      <c r="A4" s="160" t="s">
        <v>17</v>
      </c>
      <c r="B4" s="160"/>
      <c r="C4" s="160"/>
      <c r="D4" s="160"/>
      <c r="E4" s="160"/>
      <c r="F4" s="160"/>
      <c r="G4" s="161"/>
      <c r="H4" s="161"/>
    </row>
    <row r="5" spans="1:10" ht="15.75" customHeight="1" x14ac:dyDescent="0.3">
      <c r="A5" s="30"/>
      <c r="B5" s="8"/>
      <c r="C5" s="8"/>
      <c r="D5" s="8"/>
      <c r="E5" s="8"/>
    </row>
    <row r="6" spans="1:10" ht="27.75" customHeight="1" x14ac:dyDescent="0.3">
      <c r="A6" s="19"/>
      <c r="B6" s="18"/>
      <c r="C6" s="18"/>
      <c r="D6" s="17"/>
      <c r="E6" s="16"/>
      <c r="F6" s="15" t="s">
        <v>7</v>
      </c>
      <c r="G6" s="15" t="s">
        <v>6</v>
      </c>
      <c r="H6" s="14" t="s">
        <v>5</v>
      </c>
      <c r="I6" s="29"/>
    </row>
    <row r="7" spans="1:10" ht="27.75" customHeight="1" x14ac:dyDescent="0.3">
      <c r="A7" s="162" t="s">
        <v>16</v>
      </c>
      <c r="B7" s="163"/>
      <c r="C7" s="163"/>
      <c r="D7" s="163"/>
      <c r="E7" s="164"/>
      <c r="F7" s="13">
        <f>+F8+F9</f>
        <v>13519516.339999996</v>
      </c>
      <c r="G7" s="13">
        <f>G8+G9</f>
        <v>13571955.985699996</v>
      </c>
      <c r="H7" s="13">
        <f>+H8+H9</f>
        <v>13624657.829628495</v>
      </c>
      <c r="I7" s="28"/>
    </row>
    <row r="8" spans="1:10" ht="22.5" customHeight="1" x14ac:dyDescent="0.3">
      <c r="A8" s="165" t="s">
        <v>15</v>
      </c>
      <c r="B8" s="166"/>
      <c r="C8" s="166"/>
      <c r="D8" s="166"/>
      <c r="E8" s="167"/>
      <c r="F8" s="25">
        <f>RASHODI!D14</f>
        <v>13519516.339999996</v>
      </c>
      <c r="G8" s="25">
        <f>RASHODI!P14</f>
        <v>13571955.985699996</v>
      </c>
      <c r="H8" s="25">
        <f>RASHODI!Q14</f>
        <v>13624657.829628495</v>
      </c>
    </row>
    <row r="9" spans="1:10" ht="22.5" customHeight="1" x14ac:dyDescent="0.3">
      <c r="A9" s="168" t="s">
        <v>14</v>
      </c>
      <c r="B9" s="167"/>
      <c r="C9" s="167"/>
      <c r="D9" s="167"/>
      <c r="E9" s="167"/>
      <c r="F9" s="25"/>
      <c r="G9" s="25"/>
      <c r="H9" s="25"/>
    </row>
    <row r="10" spans="1:10" ht="22.5" customHeight="1" x14ac:dyDescent="0.3">
      <c r="A10" s="27" t="s">
        <v>13</v>
      </c>
      <c r="B10" s="26"/>
      <c r="C10" s="26"/>
      <c r="D10" s="26"/>
      <c r="E10" s="26"/>
      <c r="F10" s="13">
        <f>+F11+F12</f>
        <v>13519516.339999996</v>
      </c>
      <c r="G10" s="13">
        <f>+G11+G12</f>
        <v>13571955.985699996</v>
      </c>
      <c r="H10" s="13">
        <f>+H11+H12</f>
        <v>13624657.829628495</v>
      </c>
    </row>
    <row r="11" spans="1:10" ht="22.5" customHeight="1" x14ac:dyDescent="0.3">
      <c r="A11" s="169" t="s">
        <v>12</v>
      </c>
      <c r="B11" s="166"/>
      <c r="C11" s="166"/>
      <c r="D11" s="166"/>
      <c r="E11" s="170"/>
      <c r="F11" s="25">
        <f>F8</f>
        <v>13519516.339999996</v>
      </c>
      <c r="G11" s="25">
        <f>G8</f>
        <v>13571955.985699996</v>
      </c>
      <c r="H11" s="24">
        <f>H8</f>
        <v>13624657.829628495</v>
      </c>
      <c r="I11" s="3"/>
      <c r="J11" s="3"/>
    </row>
    <row r="12" spans="1:10" ht="22.5" customHeight="1" x14ac:dyDescent="0.3">
      <c r="A12" s="171" t="s">
        <v>11</v>
      </c>
      <c r="B12" s="167"/>
      <c r="C12" s="167"/>
      <c r="D12" s="167"/>
      <c r="E12" s="167"/>
      <c r="F12" s="10"/>
      <c r="G12" s="10"/>
      <c r="H12" s="24"/>
      <c r="I12" s="3"/>
      <c r="J12" s="3"/>
    </row>
    <row r="13" spans="1:10" ht="22.5" customHeight="1" x14ac:dyDescent="0.3">
      <c r="A13" s="172" t="s">
        <v>10</v>
      </c>
      <c r="B13" s="163"/>
      <c r="C13" s="163"/>
      <c r="D13" s="163"/>
      <c r="E13" s="163"/>
      <c r="F13" s="20">
        <f>+F7-F10</f>
        <v>0</v>
      </c>
      <c r="G13" s="20">
        <f>+G7-G10</f>
        <v>0</v>
      </c>
      <c r="H13" s="20">
        <f>+H7-H10</f>
        <v>0</v>
      </c>
      <c r="J13" s="3"/>
    </row>
    <row r="14" spans="1:10" ht="25.5" customHeight="1" x14ac:dyDescent="0.25">
      <c r="A14" s="160"/>
      <c r="B14" s="173"/>
      <c r="C14" s="173"/>
      <c r="D14" s="173"/>
      <c r="E14" s="173"/>
      <c r="F14" s="174"/>
      <c r="G14" s="174"/>
      <c r="H14" s="174"/>
    </row>
    <row r="15" spans="1:10" ht="27.75" customHeight="1" x14ac:dyDescent="0.3">
      <c r="A15" s="19"/>
      <c r="B15" s="18"/>
      <c r="C15" s="18"/>
      <c r="D15" s="17"/>
      <c r="E15" s="16"/>
      <c r="F15" s="15" t="s">
        <v>7</v>
      </c>
      <c r="G15" s="15" t="s">
        <v>6</v>
      </c>
      <c r="H15" s="14" t="s">
        <v>5</v>
      </c>
      <c r="J15" s="3"/>
    </row>
    <row r="16" spans="1:10" ht="30.75" customHeight="1" x14ac:dyDescent="0.3">
      <c r="A16" s="175" t="s">
        <v>9</v>
      </c>
      <c r="B16" s="176"/>
      <c r="C16" s="176"/>
      <c r="D16" s="176"/>
      <c r="E16" s="177"/>
      <c r="F16" s="23"/>
      <c r="G16" s="23"/>
      <c r="H16" s="22"/>
      <c r="J16" s="3"/>
    </row>
    <row r="17" spans="1:11" ht="34.5" customHeight="1" x14ac:dyDescent="0.3">
      <c r="A17" s="178" t="s">
        <v>8</v>
      </c>
      <c r="B17" s="179"/>
      <c r="C17" s="179"/>
      <c r="D17" s="179"/>
      <c r="E17" s="180"/>
      <c r="F17" s="21"/>
      <c r="G17" s="21"/>
      <c r="H17" s="20"/>
      <c r="J17" s="3"/>
    </row>
    <row r="18" spans="1:11" s="7" customFormat="1" ht="25.5" customHeight="1" x14ac:dyDescent="0.3">
      <c r="A18" s="183"/>
      <c r="B18" s="173"/>
      <c r="C18" s="173"/>
      <c r="D18" s="173"/>
      <c r="E18" s="173"/>
      <c r="F18" s="174"/>
      <c r="G18" s="174"/>
      <c r="H18" s="174"/>
      <c r="J18" s="11"/>
    </row>
    <row r="19" spans="1:11" s="7" customFormat="1" ht="27.75" customHeight="1" x14ac:dyDescent="0.3">
      <c r="A19" s="19"/>
      <c r="B19" s="18"/>
      <c r="C19" s="18"/>
      <c r="D19" s="17"/>
      <c r="E19" s="16"/>
      <c r="F19" s="15" t="s">
        <v>7</v>
      </c>
      <c r="G19" s="15" t="s">
        <v>6</v>
      </c>
      <c r="H19" s="14" t="s">
        <v>5</v>
      </c>
      <c r="J19" s="11"/>
      <c r="K19" s="11"/>
    </row>
    <row r="20" spans="1:11" s="7" customFormat="1" ht="22.5" customHeight="1" x14ac:dyDescent="0.3">
      <c r="A20" s="165" t="s">
        <v>4</v>
      </c>
      <c r="B20" s="166"/>
      <c r="C20" s="166"/>
      <c r="D20" s="166"/>
      <c r="E20" s="166"/>
      <c r="F20" s="10"/>
      <c r="G20" s="10"/>
      <c r="H20" s="10"/>
      <c r="J20" s="11"/>
    </row>
    <row r="21" spans="1:11" s="7" customFormat="1" ht="33.75" customHeight="1" x14ac:dyDescent="0.3">
      <c r="A21" s="165" t="s">
        <v>3</v>
      </c>
      <c r="B21" s="166"/>
      <c r="C21" s="166"/>
      <c r="D21" s="166"/>
      <c r="E21" s="166"/>
      <c r="F21" s="10"/>
      <c r="G21" s="10"/>
      <c r="H21" s="10"/>
    </row>
    <row r="22" spans="1:11" s="7" customFormat="1" ht="22.5" customHeight="1" x14ac:dyDescent="0.3">
      <c r="A22" s="172" t="s">
        <v>2</v>
      </c>
      <c r="B22" s="163"/>
      <c r="C22" s="163"/>
      <c r="D22" s="163"/>
      <c r="E22" s="163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3">
      <c r="A23" s="183"/>
      <c r="B23" s="173"/>
      <c r="C23" s="173"/>
      <c r="D23" s="173"/>
      <c r="E23" s="173"/>
      <c r="F23" s="174"/>
      <c r="G23" s="174"/>
      <c r="H23" s="174"/>
    </row>
    <row r="24" spans="1:11" s="7" customFormat="1" ht="22.5" customHeight="1" x14ac:dyDescent="0.3">
      <c r="A24" s="169" t="s">
        <v>1</v>
      </c>
      <c r="B24" s="166"/>
      <c r="C24" s="166"/>
      <c r="D24" s="166"/>
      <c r="E24" s="166"/>
      <c r="F24" s="10">
        <f>IF((F13+F17+F22)&lt;&gt;0,"NESLAGANJE ZBROJA",(F13+F17+F22))</f>
        <v>0</v>
      </c>
      <c r="G24" s="10">
        <f>IF((G13+G17+G22)&lt;&gt;0,"NESLAGANJE ZBROJA",(G13+G17+G22))</f>
        <v>0</v>
      </c>
      <c r="H24" s="10">
        <f>IF((H13+H17+H22)&lt;&gt;0,"NESLAGANJE ZBROJA",(H13+H17+H22))</f>
        <v>0</v>
      </c>
    </row>
    <row r="25" spans="1:11" s="7" customFormat="1" ht="18" customHeight="1" x14ac:dyDescent="0.3">
      <c r="A25" s="9"/>
      <c r="B25" s="8"/>
      <c r="C25" s="8"/>
      <c r="D25" s="8"/>
      <c r="E25" s="8"/>
    </row>
    <row r="26" spans="1:11" ht="42" customHeight="1" x14ac:dyDescent="0.3">
      <c r="A26" s="181" t="s">
        <v>0</v>
      </c>
      <c r="B26" s="182"/>
      <c r="C26" s="182"/>
      <c r="D26" s="182"/>
      <c r="E26" s="182"/>
      <c r="F26" s="182"/>
      <c r="G26" s="182"/>
      <c r="H26" s="182"/>
    </row>
    <row r="27" spans="1:11" x14ac:dyDescent="0.25">
      <c r="E27" s="6"/>
    </row>
    <row r="31" spans="1:11" x14ac:dyDescent="0.25">
      <c r="F31" s="3"/>
      <c r="G31" s="3"/>
      <c r="H31" s="3"/>
    </row>
    <row r="32" spans="1:11" x14ac:dyDescent="0.25">
      <c r="F32" s="3"/>
      <c r="G32" s="3"/>
      <c r="H32" s="3"/>
    </row>
    <row r="33" spans="5:8" x14ac:dyDescent="0.25">
      <c r="E33" s="4"/>
      <c r="F33" s="5"/>
      <c r="G33" s="5"/>
      <c r="H33" s="5"/>
    </row>
    <row r="34" spans="5:8" x14ac:dyDescent="0.25">
      <c r="E34" s="4"/>
      <c r="F34" s="3"/>
      <c r="G34" s="3"/>
      <c r="H34" s="3"/>
    </row>
    <row r="35" spans="5:8" x14ac:dyDescent="0.25">
      <c r="E35" s="4"/>
      <c r="F35" s="3"/>
      <c r="G35" s="3"/>
      <c r="H35" s="3"/>
    </row>
    <row r="36" spans="5:8" x14ac:dyDescent="0.25">
      <c r="E36" s="4"/>
      <c r="F36" s="3"/>
      <c r="G36" s="3"/>
      <c r="H36" s="3"/>
    </row>
    <row r="37" spans="5:8" x14ac:dyDescent="0.25">
      <c r="E37" s="4"/>
      <c r="F37" s="3"/>
      <c r="G37" s="3"/>
      <c r="H37" s="3"/>
    </row>
    <row r="38" spans="5:8" x14ac:dyDescent="0.25">
      <c r="E38" s="4"/>
    </row>
    <row r="43" spans="5:8" x14ac:dyDescent="0.25">
      <c r="F43" s="3"/>
    </row>
    <row r="44" spans="5:8" x14ac:dyDescent="0.25">
      <c r="F44" s="3"/>
    </row>
    <row r="45" spans="5:8" x14ac:dyDescent="0.25">
      <c r="F45" s="3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view="pageBreakPreview" zoomScaleNormal="100" zoomScaleSheetLayoutView="100" workbookViewId="0">
      <selection activeCell="D10" sqref="D10"/>
    </sheetView>
  </sheetViews>
  <sheetFormatPr defaultColWidth="9.109375" defaultRowHeight="13.2" x14ac:dyDescent="0.25"/>
  <cols>
    <col min="1" max="1" width="3.109375" style="32" customWidth="1"/>
    <col min="2" max="2" width="9.109375" style="36"/>
    <col min="3" max="3" width="61.33203125" style="36" customWidth="1"/>
    <col min="4" max="5" width="17.33203125" style="36" customWidth="1"/>
    <col min="6" max="6" width="17.5546875" style="36" customWidth="1"/>
    <col min="7" max="7" width="11.6640625" style="36" bestFit="1" customWidth="1"/>
    <col min="8" max="8" width="9.109375" style="36"/>
    <col min="9" max="9" width="12.6640625" style="36" bestFit="1" customWidth="1"/>
    <col min="10" max="16384" width="9.109375" style="36"/>
  </cols>
  <sheetData>
    <row r="1" spans="1:6" x14ac:dyDescent="0.25">
      <c r="B1" s="33"/>
      <c r="C1" s="34"/>
      <c r="D1" s="35"/>
      <c r="E1" s="35"/>
      <c r="F1" s="35" t="s">
        <v>18</v>
      </c>
    </row>
    <row r="2" spans="1:6" x14ac:dyDescent="0.25">
      <c r="B2" s="37" t="s">
        <v>466</v>
      </c>
      <c r="C2" s="34"/>
      <c r="D2" s="38"/>
      <c r="E2" s="38"/>
      <c r="F2" s="38"/>
    </row>
    <row r="3" spans="1:6" x14ac:dyDescent="0.25">
      <c r="B3" s="34"/>
      <c r="C3" s="34"/>
      <c r="D3" s="38"/>
      <c r="E3" s="38"/>
      <c r="F3" s="38"/>
    </row>
    <row r="4" spans="1:6" ht="15.6" x14ac:dyDescent="0.3">
      <c r="B4" s="186" t="s">
        <v>19</v>
      </c>
      <c r="C4" s="186"/>
      <c r="D4" s="186"/>
      <c r="E4" s="186"/>
      <c r="F4" s="187"/>
    </row>
    <row r="5" spans="1:6" ht="15.6" x14ac:dyDescent="0.3">
      <c r="B5" s="186"/>
      <c r="C5" s="186"/>
      <c r="D5" s="186"/>
      <c r="E5" s="186"/>
      <c r="F5" s="187"/>
    </row>
    <row r="6" spans="1:6" ht="20.399999999999999" customHeight="1" x14ac:dyDescent="0.25">
      <c r="B6" s="188" t="s">
        <v>20</v>
      </c>
      <c r="C6" s="189"/>
      <c r="D6" s="189"/>
      <c r="E6" s="189"/>
      <c r="F6" s="189"/>
    </row>
    <row r="7" spans="1:6" ht="22.95" customHeight="1" x14ac:dyDescent="0.25">
      <c r="B7" s="39" t="s">
        <v>21</v>
      </c>
      <c r="C7" s="39" t="s">
        <v>22</v>
      </c>
      <c r="D7" s="39" t="s">
        <v>23</v>
      </c>
      <c r="E7" s="39" t="s">
        <v>24</v>
      </c>
      <c r="F7" s="39" t="s">
        <v>25</v>
      </c>
    </row>
    <row r="8" spans="1:6" ht="20.100000000000001" customHeight="1" x14ac:dyDescent="0.25">
      <c r="B8" s="40">
        <v>6</v>
      </c>
      <c r="C8" s="41" t="s">
        <v>26</v>
      </c>
      <c r="D8" s="42">
        <f>D9+D33+D62+D72+D82+D79</f>
        <v>1193432</v>
      </c>
      <c r="E8" s="42">
        <f>E9+E33+E62+E72+E82+E79</f>
        <v>1225000</v>
      </c>
      <c r="F8" s="42">
        <f>F9+F33+F62+F72+F82+F79</f>
        <v>1255000</v>
      </c>
    </row>
    <row r="9" spans="1:6" ht="23.4" customHeight="1" x14ac:dyDescent="0.25">
      <c r="A9" s="43" t="s">
        <v>27</v>
      </c>
      <c r="B9" s="40">
        <v>63</v>
      </c>
      <c r="C9" s="41" t="s">
        <v>28</v>
      </c>
      <c r="D9" s="42">
        <f>D10+D13+D18+D21+D24+D27+D30</f>
        <v>30000</v>
      </c>
      <c r="E9" s="42">
        <f>E10+E13+E18+E21+E24+E27+E30</f>
        <v>30000</v>
      </c>
      <c r="F9" s="42">
        <f>F10+F13+F18+F21+F24+F27+F30</f>
        <v>30000</v>
      </c>
    </row>
    <row r="10" spans="1:6" ht="20.100000000000001" customHeight="1" x14ac:dyDescent="0.25">
      <c r="B10" s="44">
        <v>631</v>
      </c>
      <c r="C10" s="45" t="s">
        <v>29</v>
      </c>
      <c r="D10" s="42">
        <f>D11+D12</f>
        <v>0</v>
      </c>
      <c r="E10" s="42">
        <f>E11+E12</f>
        <v>0</v>
      </c>
      <c r="F10" s="42">
        <f>F11+F12</f>
        <v>0</v>
      </c>
    </row>
    <row r="11" spans="1:6" ht="20.100000000000001" customHeight="1" x14ac:dyDescent="0.25">
      <c r="B11" s="44">
        <v>6311</v>
      </c>
      <c r="C11" s="45" t="s">
        <v>30</v>
      </c>
      <c r="D11" s="46"/>
      <c r="E11" s="46"/>
      <c r="F11" s="46"/>
    </row>
    <row r="12" spans="1:6" ht="20.100000000000001" customHeight="1" x14ac:dyDescent="0.25">
      <c r="B12" s="44">
        <v>6312</v>
      </c>
      <c r="C12" s="45" t="s">
        <v>31</v>
      </c>
      <c r="D12" s="46"/>
      <c r="E12" s="46"/>
      <c r="F12" s="46"/>
    </row>
    <row r="13" spans="1:6" ht="20.100000000000001" customHeight="1" x14ac:dyDescent="0.25">
      <c r="B13" s="44">
        <v>632</v>
      </c>
      <c r="C13" s="45" t="s">
        <v>32</v>
      </c>
      <c r="D13" s="42">
        <f>SUM(D14:D17)</f>
        <v>0</v>
      </c>
      <c r="E13" s="42">
        <f>SUM(E14:E17)</f>
        <v>0</v>
      </c>
      <c r="F13" s="42">
        <f>SUM(F14:F17)</f>
        <v>0</v>
      </c>
    </row>
    <row r="14" spans="1:6" ht="20.100000000000001" customHeight="1" x14ac:dyDescent="0.25">
      <c r="B14" s="44">
        <v>6321</v>
      </c>
      <c r="C14" s="45" t="s">
        <v>33</v>
      </c>
      <c r="D14" s="46"/>
      <c r="E14" s="46"/>
      <c r="F14" s="46"/>
    </row>
    <row r="15" spans="1:6" ht="20.100000000000001" customHeight="1" x14ac:dyDescent="0.25">
      <c r="B15" s="44">
        <v>6322</v>
      </c>
      <c r="C15" s="45" t="s">
        <v>34</v>
      </c>
      <c r="D15" s="46"/>
      <c r="E15" s="46"/>
      <c r="F15" s="46"/>
    </row>
    <row r="16" spans="1:6" ht="20.100000000000001" customHeight="1" x14ac:dyDescent="0.25">
      <c r="B16" s="44">
        <v>6323</v>
      </c>
      <c r="C16" s="45" t="s">
        <v>35</v>
      </c>
      <c r="D16" s="46"/>
      <c r="E16" s="46"/>
      <c r="F16" s="46"/>
    </row>
    <row r="17" spans="2:6" ht="20.100000000000001" customHeight="1" x14ac:dyDescent="0.25">
      <c r="B17" s="44">
        <v>6324</v>
      </c>
      <c r="C17" s="45" t="s">
        <v>36</v>
      </c>
      <c r="D17" s="46"/>
      <c r="E17" s="46"/>
      <c r="F17" s="46"/>
    </row>
    <row r="18" spans="2:6" ht="20.100000000000001" customHeight="1" x14ac:dyDescent="0.25">
      <c r="B18" s="44">
        <v>633</v>
      </c>
      <c r="C18" s="45" t="s">
        <v>37</v>
      </c>
      <c r="D18" s="42">
        <f>SUM(D19:D20)</f>
        <v>0</v>
      </c>
      <c r="E18" s="42">
        <f>SUM(E19:E20)</f>
        <v>0</v>
      </c>
      <c r="F18" s="42">
        <f>SUM(F19:F20)</f>
        <v>0</v>
      </c>
    </row>
    <row r="19" spans="2:6" ht="20.100000000000001" customHeight="1" x14ac:dyDescent="0.25">
      <c r="B19" s="44">
        <v>6331</v>
      </c>
      <c r="C19" s="45" t="s">
        <v>38</v>
      </c>
      <c r="D19" s="46"/>
      <c r="E19" s="46"/>
      <c r="F19" s="46"/>
    </row>
    <row r="20" spans="2:6" ht="20.100000000000001" customHeight="1" x14ac:dyDescent="0.25">
      <c r="B20" s="44">
        <v>6332</v>
      </c>
      <c r="C20" s="45" t="s">
        <v>39</v>
      </c>
      <c r="D20" s="46"/>
      <c r="E20" s="46"/>
      <c r="F20" s="46"/>
    </row>
    <row r="21" spans="2:6" ht="20.100000000000001" customHeight="1" x14ac:dyDescent="0.25">
      <c r="B21" s="44">
        <v>634</v>
      </c>
      <c r="C21" s="45" t="s">
        <v>40</v>
      </c>
      <c r="D21" s="42">
        <f>SUM(D22:D23)</f>
        <v>0</v>
      </c>
      <c r="E21" s="42">
        <f>SUM(E22:E23)</f>
        <v>0</v>
      </c>
      <c r="F21" s="42">
        <f>SUM(F22:F23)</f>
        <v>0</v>
      </c>
    </row>
    <row r="22" spans="2:6" ht="20.100000000000001" customHeight="1" x14ac:dyDescent="0.25">
      <c r="B22" s="44">
        <v>6341</v>
      </c>
      <c r="C22" s="45" t="s">
        <v>41</v>
      </c>
      <c r="D22" s="46"/>
      <c r="E22" s="46"/>
      <c r="F22" s="46"/>
    </row>
    <row r="23" spans="2:6" ht="20.100000000000001" customHeight="1" x14ac:dyDescent="0.25">
      <c r="B23" s="44">
        <v>6342</v>
      </c>
      <c r="C23" s="45" t="s">
        <v>42</v>
      </c>
      <c r="D23" s="46"/>
      <c r="E23" s="46"/>
      <c r="F23" s="46"/>
    </row>
    <row r="24" spans="2:6" ht="20.100000000000001" customHeight="1" x14ac:dyDescent="0.25">
      <c r="B24" s="44">
        <v>635</v>
      </c>
      <c r="C24" s="45" t="s">
        <v>43</v>
      </c>
      <c r="D24" s="42">
        <f>SUM(D25:D26)</f>
        <v>0</v>
      </c>
      <c r="E24" s="42">
        <f>SUM(E25:E26)</f>
        <v>0</v>
      </c>
      <c r="F24" s="42">
        <f>SUM(F25:F26)</f>
        <v>0</v>
      </c>
    </row>
    <row r="25" spans="2:6" ht="20.100000000000001" customHeight="1" x14ac:dyDescent="0.25">
      <c r="B25" s="44">
        <v>6351</v>
      </c>
      <c r="C25" s="45" t="s">
        <v>44</v>
      </c>
      <c r="D25" s="46"/>
      <c r="E25" s="46"/>
      <c r="F25" s="46"/>
    </row>
    <row r="26" spans="2:6" ht="20.100000000000001" customHeight="1" x14ac:dyDescent="0.25">
      <c r="B26" s="44">
        <v>6352</v>
      </c>
      <c r="C26" s="45" t="s">
        <v>45</v>
      </c>
      <c r="D26" s="46"/>
      <c r="E26" s="46"/>
      <c r="F26" s="46"/>
    </row>
    <row r="27" spans="2:6" ht="20.100000000000001" customHeight="1" x14ac:dyDescent="0.25">
      <c r="B27" s="40" t="s">
        <v>46</v>
      </c>
      <c r="C27" s="47" t="s">
        <v>47</v>
      </c>
      <c r="D27" s="42">
        <f>SUM(D28:D29)</f>
        <v>30000</v>
      </c>
      <c r="E27" s="42">
        <f>SUM(E28:E29)</f>
        <v>30000</v>
      </c>
      <c r="F27" s="42">
        <f>SUM(F28:F29)</f>
        <v>30000</v>
      </c>
    </row>
    <row r="28" spans="2:6" ht="20.100000000000001" customHeight="1" x14ac:dyDescent="0.25">
      <c r="B28" s="44" t="s">
        <v>48</v>
      </c>
      <c r="C28" s="45" t="s">
        <v>49</v>
      </c>
      <c r="D28" s="46">
        <f>RASHODI!G14</f>
        <v>30000</v>
      </c>
      <c r="E28" s="46">
        <f>D28</f>
        <v>30000</v>
      </c>
      <c r="F28" s="46">
        <f>E28</f>
        <v>30000</v>
      </c>
    </row>
    <row r="29" spans="2:6" ht="20.100000000000001" customHeight="1" x14ac:dyDescent="0.25">
      <c r="B29" s="44" t="s">
        <v>50</v>
      </c>
      <c r="C29" s="45" t="s">
        <v>51</v>
      </c>
      <c r="D29" s="46"/>
      <c r="E29" s="46"/>
      <c r="F29" s="46"/>
    </row>
    <row r="30" spans="2:6" ht="20.100000000000001" customHeight="1" x14ac:dyDescent="0.25">
      <c r="B30" s="44" t="s">
        <v>52</v>
      </c>
      <c r="C30" s="45" t="s">
        <v>53</v>
      </c>
      <c r="D30" s="42">
        <f>SUM(D31:D32)</f>
        <v>0</v>
      </c>
      <c r="E30" s="42">
        <f>SUM(E31:E32)</f>
        <v>0</v>
      </c>
      <c r="F30" s="42">
        <f>SUM(F31:F32)</f>
        <v>0</v>
      </c>
    </row>
    <row r="31" spans="2:6" ht="20.100000000000001" customHeight="1" x14ac:dyDescent="0.25">
      <c r="B31" s="44" t="s">
        <v>54</v>
      </c>
      <c r="C31" s="45" t="s">
        <v>55</v>
      </c>
      <c r="D31" s="46"/>
      <c r="E31" s="46"/>
      <c r="F31" s="46"/>
    </row>
    <row r="32" spans="2:6" ht="20.100000000000001" customHeight="1" x14ac:dyDescent="0.25">
      <c r="B32" s="44" t="s">
        <v>56</v>
      </c>
      <c r="C32" s="45" t="s">
        <v>57</v>
      </c>
      <c r="D32" s="46"/>
      <c r="E32" s="46"/>
      <c r="F32" s="46"/>
    </row>
    <row r="33" spans="1:6" ht="20.100000000000001" customHeight="1" x14ac:dyDescent="0.25">
      <c r="A33" s="43" t="s">
        <v>58</v>
      </c>
      <c r="B33" s="40">
        <v>64</v>
      </c>
      <c r="C33" s="41" t="s">
        <v>59</v>
      </c>
      <c r="D33" s="42">
        <f>D34+D42+D47+D55</f>
        <v>0</v>
      </c>
      <c r="E33" s="42">
        <f>E34+E42+E47+E55</f>
        <v>0</v>
      </c>
      <c r="F33" s="42">
        <f>F34+F42+F47+F55</f>
        <v>0</v>
      </c>
    </row>
    <row r="34" spans="1:6" ht="20.100000000000001" customHeight="1" x14ac:dyDescent="0.25">
      <c r="B34" s="44">
        <v>641</v>
      </c>
      <c r="C34" s="45" t="s">
        <v>60</v>
      </c>
      <c r="D34" s="42">
        <f>SUM(D35:D41)</f>
        <v>0</v>
      </c>
      <c r="E34" s="42">
        <f>SUM(E35:E41)</f>
        <v>0</v>
      </c>
      <c r="F34" s="42">
        <f>SUM(F35:F41)</f>
        <v>0</v>
      </c>
    </row>
    <row r="35" spans="1:6" ht="20.100000000000001" customHeight="1" x14ac:dyDescent="0.25">
      <c r="B35" s="44">
        <v>6412</v>
      </c>
      <c r="C35" s="45" t="s">
        <v>61</v>
      </c>
      <c r="D35" s="46"/>
      <c r="E35" s="46"/>
      <c r="F35" s="46"/>
    </row>
    <row r="36" spans="1:6" ht="20.100000000000001" customHeight="1" x14ac:dyDescent="0.25">
      <c r="B36" s="44">
        <v>6413</v>
      </c>
      <c r="C36" s="45" t="s">
        <v>62</v>
      </c>
      <c r="D36" s="46"/>
      <c r="E36" s="46"/>
      <c r="F36" s="46"/>
    </row>
    <row r="37" spans="1:6" ht="20.100000000000001" customHeight="1" x14ac:dyDescent="0.25">
      <c r="B37" s="44">
        <v>6414</v>
      </c>
      <c r="C37" s="45" t="s">
        <v>63</v>
      </c>
      <c r="D37" s="46"/>
      <c r="E37" s="46"/>
      <c r="F37" s="46"/>
    </row>
    <row r="38" spans="1:6" ht="20.100000000000001" customHeight="1" x14ac:dyDescent="0.25">
      <c r="B38" s="44">
        <v>6415</v>
      </c>
      <c r="C38" s="45" t="s">
        <v>64</v>
      </c>
      <c r="D38" s="46"/>
      <c r="E38" s="46"/>
      <c r="F38" s="46"/>
    </row>
    <row r="39" spans="1:6" ht="20.100000000000001" customHeight="1" x14ac:dyDescent="0.25">
      <c r="B39" s="44">
        <v>6416</v>
      </c>
      <c r="C39" s="45" t="s">
        <v>65</v>
      </c>
      <c r="D39" s="46"/>
      <c r="E39" s="46"/>
      <c r="F39" s="46"/>
    </row>
    <row r="40" spans="1:6" ht="26.25" customHeight="1" x14ac:dyDescent="0.25">
      <c r="B40" s="44">
        <v>6417</v>
      </c>
      <c r="C40" s="45" t="s">
        <v>66</v>
      </c>
      <c r="D40" s="46"/>
      <c r="E40" s="46"/>
      <c r="F40" s="46"/>
    </row>
    <row r="41" spans="1:6" ht="20.100000000000001" customHeight="1" x14ac:dyDescent="0.25">
      <c r="B41" s="44">
        <v>6419</v>
      </c>
      <c r="C41" s="45" t="s">
        <v>67</v>
      </c>
      <c r="D41" s="46"/>
      <c r="E41" s="46"/>
      <c r="F41" s="46"/>
    </row>
    <row r="42" spans="1:6" ht="20.100000000000001" customHeight="1" x14ac:dyDescent="0.25">
      <c r="B42" s="44">
        <v>642</v>
      </c>
      <c r="C42" s="45" t="s">
        <v>68</v>
      </c>
      <c r="D42" s="42">
        <f>SUM(D43:D46)</f>
        <v>0</v>
      </c>
      <c r="E42" s="42">
        <f>SUM(E43:E46)</f>
        <v>0</v>
      </c>
      <c r="F42" s="42">
        <f>SUM(F43:F46)</f>
        <v>0</v>
      </c>
    </row>
    <row r="43" spans="1:6" ht="20.100000000000001" customHeight="1" x14ac:dyDescent="0.25">
      <c r="B43" s="44">
        <v>6422</v>
      </c>
      <c r="C43" s="45" t="s">
        <v>69</v>
      </c>
      <c r="D43" s="46"/>
      <c r="E43" s="46"/>
      <c r="F43" s="46"/>
    </row>
    <row r="44" spans="1:6" ht="20.100000000000001" customHeight="1" x14ac:dyDescent="0.25">
      <c r="B44" s="44">
        <v>6423</v>
      </c>
      <c r="C44" s="45" t="s">
        <v>70</v>
      </c>
      <c r="D44" s="46"/>
      <c r="E44" s="46"/>
      <c r="F44" s="46"/>
    </row>
    <row r="45" spans="1:6" ht="20.100000000000001" customHeight="1" x14ac:dyDescent="0.25">
      <c r="B45" s="44" t="s">
        <v>71</v>
      </c>
      <c r="C45" s="45" t="s">
        <v>72</v>
      </c>
      <c r="D45" s="46"/>
      <c r="E45" s="46"/>
      <c r="F45" s="46"/>
    </row>
    <row r="46" spans="1:6" ht="20.100000000000001" customHeight="1" x14ac:dyDescent="0.25">
      <c r="B46" s="44">
        <v>6429</v>
      </c>
      <c r="C46" s="45" t="s">
        <v>73</v>
      </c>
      <c r="D46" s="46"/>
      <c r="E46" s="46"/>
      <c r="F46" s="46"/>
    </row>
    <row r="47" spans="1:6" ht="20.100000000000001" customHeight="1" x14ac:dyDescent="0.25">
      <c r="B47" s="44">
        <v>643</v>
      </c>
      <c r="C47" s="45" t="s">
        <v>74</v>
      </c>
      <c r="D47" s="42">
        <f>SUM(D48:D54)</f>
        <v>0</v>
      </c>
      <c r="E47" s="42">
        <f>SUM(E48:E54)</f>
        <v>0</v>
      </c>
      <c r="F47" s="42">
        <f>SUM(F48:F54)</f>
        <v>0</v>
      </c>
    </row>
    <row r="48" spans="1:6" ht="24.75" customHeight="1" x14ac:dyDescent="0.25">
      <c r="B48" s="44">
        <v>6431</v>
      </c>
      <c r="C48" s="45" t="s">
        <v>75</v>
      </c>
      <c r="D48" s="46"/>
      <c r="E48" s="46"/>
      <c r="F48" s="46"/>
    </row>
    <row r="49" spans="1:6" ht="24" customHeight="1" x14ac:dyDescent="0.25">
      <c r="B49" s="44">
        <v>6432</v>
      </c>
      <c r="C49" s="48" t="s">
        <v>76</v>
      </c>
      <c r="D49" s="46"/>
      <c r="E49" s="46"/>
      <c r="F49" s="46"/>
    </row>
    <row r="50" spans="1:6" ht="26.25" customHeight="1" x14ac:dyDescent="0.25">
      <c r="B50" s="44">
        <v>6433</v>
      </c>
      <c r="C50" s="48" t="s">
        <v>77</v>
      </c>
      <c r="D50" s="46"/>
      <c r="E50" s="46"/>
      <c r="F50" s="46"/>
    </row>
    <row r="51" spans="1:6" ht="20.100000000000001" customHeight="1" x14ac:dyDescent="0.25">
      <c r="B51" s="44">
        <v>6434</v>
      </c>
      <c r="C51" s="45" t="s">
        <v>78</v>
      </c>
      <c r="D51" s="46"/>
      <c r="E51" s="46"/>
      <c r="F51" s="46"/>
    </row>
    <row r="52" spans="1:6" ht="22.5" customHeight="1" x14ac:dyDescent="0.25">
      <c r="B52" s="44">
        <v>6435</v>
      </c>
      <c r="C52" s="48" t="s">
        <v>79</v>
      </c>
      <c r="D52" s="46"/>
      <c r="E52" s="46"/>
      <c r="F52" s="46"/>
    </row>
    <row r="53" spans="1:6" ht="27" customHeight="1" x14ac:dyDescent="0.25">
      <c r="B53" s="44">
        <v>6436</v>
      </c>
      <c r="C53" s="48" t="s">
        <v>80</v>
      </c>
      <c r="D53" s="46"/>
      <c r="E53" s="46"/>
      <c r="F53" s="46"/>
    </row>
    <row r="54" spans="1:6" ht="20.100000000000001" customHeight="1" x14ac:dyDescent="0.25">
      <c r="B54" s="44">
        <v>6437</v>
      </c>
      <c r="C54" s="45" t="s">
        <v>81</v>
      </c>
      <c r="D54" s="46"/>
      <c r="E54" s="46"/>
      <c r="F54" s="46"/>
    </row>
    <row r="55" spans="1:6" ht="20.100000000000001" customHeight="1" x14ac:dyDescent="0.25">
      <c r="B55" s="44" t="s">
        <v>82</v>
      </c>
      <c r="C55" s="45" t="s">
        <v>83</v>
      </c>
      <c r="D55" s="42">
        <f>SUM(D56:D61)</f>
        <v>0</v>
      </c>
      <c r="E55" s="42">
        <f>SUM(E56:E61)</f>
        <v>0</v>
      </c>
      <c r="F55" s="42">
        <f>SUM(F56:F61)</f>
        <v>0</v>
      </c>
    </row>
    <row r="56" spans="1:6" ht="28.5" customHeight="1" x14ac:dyDescent="0.25">
      <c r="B56" s="44" t="s">
        <v>84</v>
      </c>
      <c r="C56" s="45" t="s">
        <v>85</v>
      </c>
      <c r="D56" s="46"/>
      <c r="E56" s="46"/>
      <c r="F56" s="46"/>
    </row>
    <row r="57" spans="1:6" ht="26.25" customHeight="1" x14ac:dyDescent="0.25">
      <c r="B57" s="44" t="s">
        <v>86</v>
      </c>
      <c r="C57" s="45" t="s">
        <v>87</v>
      </c>
      <c r="D57" s="46"/>
      <c r="E57" s="46"/>
      <c r="F57" s="46"/>
    </row>
    <row r="58" spans="1:6" ht="23.25" customHeight="1" x14ac:dyDescent="0.25">
      <c r="B58" s="44" t="s">
        <v>88</v>
      </c>
      <c r="C58" s="45" t="s">
        <v>89</v>
      </c>
      <c r="D58" s="46"/>
      <c r="E58" s="46"/>
      <c r="F58" s="46"/>
    </row>
    <row r="59" spans="1:6" ht="26.25" customHeight="1" x14ac:dyDescent="0.25">
      <c r="B59" s="44" t="s">
        <v>90</v>
      </c>
      <c r="C59" s="45" t="s">
        <v>91</v>
      </c>
      <c r="D59" s="46"/>
      <c r="E59" s="46"/>
      <c r="F59" s="46"/>
    </row>
    <row r="60" spans="1:6" ht="27" customHeight="1" x14ac:dyDescent="0.25">
      <c r="B60" s="44" t="s">
        <v>92</v>
      </c>
      <c r="C60" s="45" t="s">
        <v>93</v>
      </c>
      <c r="D60" s="46"/>
      <c r="E60" s="46"/>
      <c r="F60" s="46"/>
    </row>
    <row r="61" spans="1:6" ht="20.100000000000001" customHeight="1" x14ac:dyDescent="0.25">
      <c r="B61" s="44" t="s">
        <v>94</v>
      </c>
      <c r="C61" s="49" t="s">
        <v>95</v>
      </c>
      <c r="D61" s="46"/>
      <c r="E61" s="46"/>
      <c r="F61" s="46"/>
    </row>
    <row r="62" spans="1:6" ht="27" customHeight="1" x14ac:dyDescent="0.25">
      <c r="A62" s="43" t="s">
        <v>96</v>
      </c>
      <c r="B62" s="40">
        <v>65</v>
      </c>
      <c r="C62" s="41" t="s">
        <v>97</v>
      </c>
      <c r="D62" s="42">
        <f>D63+D68</f>
        <v>1013432</v>
      </c>
      <c r="E62" s="42">
        <f>E63+E68</f>
        <v>1045000</v>
      </c>
      <c r="F62" s="42">
        <f>F63+F68</f>
        <v>1075000</v>
      </c>
    </row>
    <row r="63" spans="1:6" ht="20.100000000000001" customHeight="1" x14ac:dyDescent="0.25">
      <c r="B63" s="44">
        <v>651</v>
      </c>
      <c r="C63" s="45" t="s">
        <v>98</v>
      </c>
      <c r="D63" s="42">
        <f>SUM(D64:D67)</f>
        <v>0</v>
      </c>
      <c r="E63" s="42">
        <f>SUM(E64:E67)</f>
        <v>0</v>
      </c>
      <c r="F63" s="42">
        <f>SUM(F64:F67)</f>
        <v>0</v>
      </c>
    </row>
    <row r="64" spans="1:6" ht="20.100000000000001" customHeight="1" x14ac:dyDescent="0.25">
      <c r="B64" s="44">
        <v>6511</v>
      </c>
      <c r="C64" s="45" t="s">
        <v>99</v>
      </c>
      <c r="D64" s="46"/>
      <c r="E64" s="46"/>
      <c r="F64" s="46"/>
    </row>
    <row r="65" spans="1:6" ht="20.100000000000001" customHeight="1" x14ac:dyDescent="0.25">
      <c r="B65" s="44">
        <v>6512</v>
      </c>
      <c r="C65" s="45" t="s">
        <v>100</v>
      </c>
      <c r="D65" s="46"/>
      <c r="E65" s="46"/>
      <c r="F65" s="46"/>
    </row>
    <row r="66" spans="1:6" ht="20.100000000000001" customHeight="1" x14ac:dyDescent="0.25">
      <c r="B66" s="44">
        <v>6513</v>
      </c>
      <c r="C66" s="45" t="s">
        <v>101</v>
      </c>
      <c r="D66" s="46"/>
      <c r="E66" s="46"/>
      <c r="F66" s="46"/>
    </row>
    <row r="67" spans="1:6" ht="20.100000000000001" customHeight="1" x14ac:dyDescent="0.25">
      <c r="B67" s="44">
        <v>6514</v>
      </c>
      <c r="C67" s="45" t="s">
        <v>102</v>
      </c>
      <c r="D67" s="46"/>
      <c r="E67" s="46"/>
      <c r="F67" s="46"/>
    </row>
    <row r="68" spans="1:6" ht="20.100000000000001" customHeight="1" x14ac:dyDescent="0.25">
      <c r="B68" s="44">
        <v>652</v>
      </c>
      <c r="C68" s="45" t="s">
        <v>103</v>
      </c>
      <c r="D68" s="42">
        <f>SUM(D69:D71)</f>
        <v>1013432</v>
      </c>
      <c r="E68" s="42">
        <f>SUM(E69:E71)</f>
        <v>1045000</v>
      </c>
      <c r="F68" s="42">
        <f>SUM(F69:F71)</f>
        <v>1075000</v>
      </c>
    </row>
    <row r="69" spans="1:6" ht="20.100000000000001" customHeight="1" x14ac:dyDescent="0.25">
      <c r="B69" s="44">
        <v>6526</v>
      </c>
      <c r="C69" s="45" t="s">
        <v>104</v>
      </c>
      <c r="D69" s="46">
        <f>RASHODI!I14</f>
        <v>1013432</v>
      </c>
      <c r="E69" s="46">
        <v>1045000</v>
      </c>
      <c r="F69" s="46">
        <f>1075000</f>
        <v>1075000</v>
      </c>
    </row>
    <row r="70" spans="1:6" ht="20.100000000000001" customHeight="1" x14ac:dyDescent="0.25">
      <c r="B70" s="44" t="s">
        <v>105</v>
      </c>
      <c r="C70" s="45" t="s">
        <v>106</v>
      </c>
      <c r="D70" s="46"/>
      <c r="E70" s="46"/>
      <c r="F70" s="46"/>
    </row>
    <row r="71" spans="1:6" ht="27.75" customHeight="1" x14ac:dyDescent="0.25">
      <c r="B71" s="44" t="s">
        <v>107</v>
      </c>
      <c r="C71" s="45" t="s">
        <v>108</v>
      </c>
      <c r="D71" s="46"/>
      <c r="E71" s="46"/>
      <c r="F71" s="46"/>
    </row>
    <row r="72" spans="1:6" ht="20.100000000000001" customHeight="1" x14ac:dyDescent="0.25">
      <c r="A72" s="43" t="s">
        <v>109</v>
      </c>
      <c r="B72" s="40">
        <v>66</v>
      </c>
      <c r="C72" s="50" t="s">
        <v>110</v>
      </c>
      <c r="D72" s="42">
        <f>D73+D76</f>
        <v>150000</v>
      </c>
      <c r="E72" s="42">
        <f>E73+E76</f>
        <v>150000</v>
      </c>
      <c r="F72" s="42">
        <f>F73+F76</f>
        <v>150000</v>
      </c>
    </row>
    <row r="73" spans="1:6" ht="20.100000000000001" customHeight="1" x14ac:dyDescent="0.25">
      <c r="B73" s="44">
        <v>661</v>
      </c>
      <c r="C73" s="45" t="s">
        <v>111</v>
      </c>
      <c r="D73" s="42">
        <f>SUM(D74:D75)</f>
        <v>150000</v>
      </c>
      <c r="E73" s="42">
        <f>SUM(E74:E75)</f>
        <v>150000</v>
      </c>
      <c r="F73" s="42">
        <f>SUM(F74:F75)</f>
        <v>150000</v>
      </c>
    </row>
    <row r="74" spans="1:6" ht="20.100000000000001" customHeight="1" x14ac:dyDescent="0.25">
      <c r="B74" s="44">
        <v>6614</v>
      </c>
      <c r="C74" s="45" t="s">
        <v>112</v>
      </c>
      <c r="D74" s="46"/>
      <c r="E74" s="46"/>
      <c r="F74" s="46"/>
    </row>
    <row r="75" spans="1:6" ht="20.100000000000001" customHeight="1" x14ac:dyDescent="0.25">
      <c r="B75" s="44">
        <v>6615</v>
      </c>
      <c r="C75" s="45" t="s">
        <v>113</v>
      </c>
      <c r="D75" s="46">
        <f>RASHODI!J14</f>
        <v>150000</v>
      </c>
      <c r="E75" s="46">
        <v>150000</v>
      </c>
      <c r="F75" s="46">
        <v>150000</v>
      </c>
    </row>
    <row r="76" spans="1:6" ht="20.100000000000001" customHeight="1" x14ac:dyDescent="0.25">
      <c r="B76" s="44">
        <v>663</v>
      </c>
      <c r="C76" s="49" t="s">
        <v>114</v>
      </c>
      <c r="D76" s="42">
        <f>SUM(D77:D78)</f>
        <v>0</v>
      </c>
      <c r="E76" s="42">
        <f>SUM(E77:E78)</f>
        <v>0</v>
      </c>
      <c r="F76" s="42">
        <f>SUM(F77:F78)</f>
        <v>0</v>
      </c>
    </row>
    <row r="77" spans="1:6" ht="20.100000000000001" customHeight="1" x14ac:dyDescent="0.25">
      <c r="B77" s="44">
        <v>6631</v>
      </c>
      <c r="C77" s="45" t="s">
        <v>115</v>
      </c>
      <c r="D77" s="46"/>
      <c r="E77" s="46"/>
      <c r="F77" s="46"/>
    </row>
    <row r="78" spans="1:6" ht="20.100000000000001" customHeight="1" x14ac:dyDescent="0.25">
      <c r="B78" s="44">
        <v>6632</v>
      </c>
      <c r="C78" s="49" t="s">
        <v>116</v>
      </c>
      <c r="D78" s="46"/>
      <c r="E78" s="46"/>
      <c r="F78" s="46"/>
    </row>
    <row r="79" spans="1:6" ht="20.100000000000001" customHeight="1" x14ac:dyDescent="0.25">
      <c r="A79" s="43"/>
      <c r="B79" s="40" t="s">
        <v>117</v>
      </c>
      <c r="C79" s="47" t="s">
        <v>118</v>
      </c>
      <c r="D79" s="42">
        <f>D80</f>
        <v>0</v>
      </c>
      <c r="E79" s="42">
        <f t="shared" ref="E79:F80" si="0">E80</f>
        <v>0</v>
      </c>
      <c r="F79" s="42">
        <f t="shared" si="0"/>
        <v>0</v>
      </c>
    </row>
    <row r="80" spans="1:6" ht="20.100000000000001" customHeight="1" x14ac:dyDescent="0.25">
      <c r="A80" s="43" t="s">
        <v>119</v>
      </c>
      <c r="B80" s="44" t="s">
        <v>120</v>
      </c>
      <c r="C80" s="49" t="s">
        <v>121</v>
      </c>
      <c r="D80" s="42">
        <f>D81</f>
        <v>0</v>
      </c>
      <c r="E80" s="42">
        <f t="shared" si="0"/>
        <v>0</v>
      </c>
      <c r="F80" s="42">
        <f t="shared" si="0"/>
        <v>0</v>
      </c>
    </row>
    <row r="81" spans="1:6" ht="20.100000000000001" customHeight="1" x14ac:dyDescent="0.25">
      <c r="B81" s="44" t="s">
        <v>122</v>
      </c>
      <c r="C81" s="49" t="s">
        <v>121</v>
      </c>
      <c r="D81" s="46"/>
      <c r="E81" s="46"/>
      <c r="F81" s="46"/>
    </row>
    <row r="82" spans="1:6" ht="20.100000000000001" customHeight="1" x14ac:dyDescent="0.25">
      <c r="A82" s="43" t="s">
        <v>123</v>
      </c>
      <c r="B82" s="40">
        <v>68</v>
      </c>
      <c r="C82" s="41" t="s">
        <v>124</v>
      </c>
      <c r="D82" s="42">
        <f t="shared" ref="D82:F83" si="1">D83</f>
        <v>0</v>
      </c>
      <c r="E82" s="42">
        <f t="shared" si="1"/>
        <v>0</v>
      </c>
      <c r="F82" s="42">
        <f t="shared" si="1"/>
        <v>0</v>
      </c>
    </row>
    <row r="83" spans="1:6" ht="20.100000000000001" customHeight="1" x14ac:dyDescent="0.25">
      <c r="B83" s="44">
        <v>683</v>
      </c>
      <c r="C83" s="45" t="s">
        <v>125</v>
      </c>
      <c r="D83" s="42">
        <f t="shared" si="1"/>
        <v>0</v>
      </c>
      <c r="E83" s="42">
        <f t="shared" si="1"/>
        <v>0</v>
      </c>
      <c r="F83" s="42">
        <f t="shared" si="1"/>
        <v>0</v>
      </c>
    </row>
    <row r="84" spans="1:6" ht="20.100000000000001" customHeight="1" x14ac:dyDescent="0.25">
      <c r="B84" s="44">
        <v>6831</v>
      </c>
      <c r="C84" s="45" t="s">
        <v>126</v>
      </c>
      <c r="D84" s="46"/>
      <c r="E84" s="46"/>
      <c r="F84" s="46"/>
    </row>
    <row r="85" spans="1:6" ht="20.100000000000001" customHeight="1" x14ac:dyDescent="0.25">
      <c r="B85" s="40">
        <v>7</v>
      </c>
      <c r="C85" s="41" t="s">
        <v>127</v>
      </c>
      <c r="D85" s="42">
        <f>D86+D110</f>
        <v>0</v>
      </c>
      <c r="E85" s="42">
        <f>E86+E110</f>
        <v>0</v>
      </c>
      <c r="F85" s="42">
        <f>F86+F110</f>
        <v>0</v>
      </c>
    </row>
    <row r="86" spans="1:6" ht="20.100000000000001" customHeight="1" x14ac:dyDescent="0.25">
      <c r="A86" s="43" t="s">
        <v>128</v>
      </c>
      <c r="B86" s="40">
        <v>72</v>
      </c>
      <c r="C86" s="47" t="s">
        <v>129</v>
      </c>
      <c r="D86" s="42">
        <f>D87+D91+D99+D101+D106</f>
        <v>0</v>
      </c>
      <c r="E86" s="42">
        <f>E87+E91+E99+E101+E106</f>
        <v>0</v>
      </c>
      <c r="F86" s="42">
        <f>F87+F91+F99+F101+F106</f>
        <v>0</v>
      </c>
    </row>
    <row r="87" spans="1:6" ht="20.100000000000001" customHeight="1" x14ac:dyDescent="0.25">
      <c r="B87" s="44">
        <v>721</v>
      </c>
      <c r="C87" s="45" t="s">
        <v>130</v>
      </c>
      <c r="D87" s="42">
        <f>SUM(D88:D90)</f>
        <v>0</v>
      </c>
      <c r="E87" s="42">
        <f>SUM(E88:E90)</f>
        <v>0</v>
      </c>
      <c r="F87" s="42">
        <f>SUM(F88:F90)</f>
        <v>0</v>
      </c>
    </row>
    <row r="88" spans="1:6" ht="20.100000000000001" customHeight="1" x14ac:dyDescent="0.25">
      <c r="B88" s="44">
        <v>7211</v>
      </c>
      <c r="C88" s="45" t="s">
        <v>131</v>
      </c>
      <c r="D88" s="46"/>
      <c r="E88" s="46"/>
      <c r="F88" s="46"/>
    </row>
    <row r="89" spans="1:6" ht="20.100000000000001" customHeight="1" x14ac:dyDescent="0.25">
      <c r="B89" s="44">
        <v>7212</v>
      </c>
      <c r="C89" s="45" t="s">
        <v>132</v>
      </c>
      <c r="D89" s="46"/>
      <c r="E89" s="46"/>
      <c r="F89" s="46"/>
    </row>
    <row r="90" spans="1:6" ht="20.100000000000001" customHeight="1" x14ac:dyDescent="0.25">
      <c r="B90" s="44">
        <v>7214</v>
      </c>
      <c r="C90" s="45" t="s">
        <v>133</v>
      </c>
      <c r="D90" s="46"/>
      <c r="E90" s="46"/>
      <c r="F90" s="46"/>
    </row>
    <row r="91" spans="1:6" ht="20.100000000000001" customHeight="1" x14ac:dyDescent="0.25">
      <c r="B91" s="44">
        <v>722</v>
      </c>
      <c r="C91" s="45" t="s">
        <v>134</v>
      </c>
      <c r="D91" s="42">
        <f>SUM(D92:D98)</f>
        <v>0</v>
      </c>
      <c r="E91" s="42">
        <f>SUM(E92:E98)</f>
        <v>0</v>
      </c>
      <c r="F91" s="42">
        <f>SUM(F92:F98)</f>
        <v>0</v>
      </c>
    </row>
    <row r="92" spans="1:6" ht="20.100000000000001" customHeight="1" x14ac:dyDescent="0.25">
      <c r="B92" s="44">
        <v>7221</v>
      </c>
      <c r="C92" s="45" t="s">
        <v>135</v>
      </c>
      <c r="D92" s="46"/>
      <c r="E92" s="46"/>
      <c r="F92" s="46"/>
    </row>
    <row r="93" spans="1:6" ht="20.100000000000001" customHeight="1" x14ac:dyDescent="0.25">
      <c r="B93" s="44">
        <v>7222</v>
      </c>
      <c r="C93" s="45" t="s">
        <v>136</v>
      </c>
      <c r="D93" s="46"/>
      <c r="E93" s="46"/>
      <c r="F93" s="46"/>
    </row>
    <row r="94" spans="1:6" ht="20.100000000000001" customHeight="1" x14ac:dyDescent="0.25">
      <c r="B94" s="44">
        <v>7223</v>
      </c>
      <c r="C94" s="45" t="s">
        <v>137</v>
      </c>
      <c r="D94" s="46"/>
      <c r="E94" s="46"/>
      <c r="F94" s="46"/>
    </row>
    <row r="95" spans="1:6" ht="20.100000000000001" customHeight="1" x14ac:dyDescent="0.25">
      <c r="B95" s="44">
        <v>7224</v>
      </c>
      <c r="C95" s="45" t="s">
        <v>138</v>
      </c>
      <c r="D95" s="46"/>
      <c r="E95" s="46"/>
      <c r="F95" s="46"/>
    </row>
    <row r="96" spans="1:6" ht="20.100000000000001" customHeight="1" x14ac:dyDescent="0.25">
      <c r="B96" s="44">
        <v>7225</v>
      </c>
      <c r="C96" s="45" t="s">
        <v>139</v>
      </c>
      <c r="D96" s="46"/>
      <c r="E96" s="46"/>
      <c r="F96" s="46"/>
    </row>
    <row r="97" spans="1:6" ht="20.100000000000001" customHeight="1" x14ac:dyDescent="0.25">
      <c r="B97" s="44">
        <v>7226</v>
      </c>
      <c r="C97" s="45" t="s">
        <v>140</v>
      </c>
      <c r="D97" s="46"/>
      <c r="E97" s="46"/>
      <c r="F97" s="46"/>
    </row>
    <row r="98" spans="1:6" ht="20.100000000000001" customHeight="1" x14ac:dyDescent="0.25">
      <c r="B98" s="44">
        <v>7227</v>
      </c>
      <c r="C98" s="45" t="s">
        <v>141</v>
      </c>
      <c r="D98" s="46"/>
      <c r="E98" s="46"/>
      <c r="F98" s="46"/>
    </row>
    <row r="99" spans="1:6" ht="20.100000000000001" customHeight="1" x14ac:dyDescent="0.25">
      <c r="B99" s="44">
        <v>723</v>
      </c>
      <c r="C99" s="49" t="s">
        <v>142</v>
      </c>
      <c r="D99" s="42">
        <f>SUM(D100:D100)</f>
        <v>0</v>
      </c>
      <c r="E99" s="42">
        <f>SUM(E100:E100)</f>
        <v>0</v>
      </c>
      <c r="F99" s="42">
        <f>SUM(F100:F100)</f>
        <v>0</v>
      </c>
    </row>
    <row r="100" spans="1:6" ht="20.100000000000001" customHeight="1" x14ac:dyDescent="0.25">
      <c r="B100" s="44">
        <v>7231</v>
      </c>
      <c r="C100" s="45" t="s">
        <v>143</v>
      </c>
      <c r="D100" s="46"/>
      <c r="E100" s="46"/>
      <c r="F100" s="46"/>
    </row>
    <row r="101" spans="1:6" ht="20.100000000000001" customHeight="1" x14ac:dyDescent="0.25">
      <c r="B101" s="44">
        <v>724</v>
      </c>
      <c r="C101" s="49" t="s">
        <v>144</v>
      </c>
      <c r="D101" s="42">
        <f>SUM(D102:D105)</f>
        <v>0</v>
      </c>
      <c r="E101" s="42">
        <f>SUM(E102:E105)</f>
        <v>0</v>
      </c>
      <c r="F101" s="42">
        <f>SUM(F102:F105)</f>
        <v>0</v>
      </c>
    </row>
    <row r="102" spans="1:6" ht="20.100000000000001" customHeight="1" x14ac:dyDescent="0.25">
      <c r="B102" s="44">
        <v>7241</v>
      </c>
      <c r="C102" s="45" t="s">
        <v>145</v>
      </c>
      <c r="D102" s="46"/>
      <c r="E102" s="46"/>
      <c r="F102" s="46"/>
    </row>
    <row r="103" spans="1:6" ht="20.100000000000001" customHeight="1" x14ac:dyDescent="0.25">
      <c r="B103" s="44">
        <v>7242</v>
      </c>
      <c r="C103" s="45" t="s">
        <v>146</v>
      </c>
      <c r="D103" s="46"/>
      <c r="E103" s="46"/>
      <c r="F103" s="46"/>
    </row>
    <row r="104" spans="1:6" ht="20.100000000000001" customHeight="1" x14ac:dyDescent="0.25">
      <c r="B104" s="44">
        <v>7243</v>
      </c>
      <c r="C104" s="45" t="s">
        <v>147</v>
      </c>
      <c r="D104" s="46"/>
      <c r="E104" s="46"/>
      <c r="F104" s="46"/>
    </row>
    <row r="105" spans="1:6" ht="20.100000000000001" customHeight="1" x14ac:dyDescent="0.25">
      <c r="B105" s="44">
        <v>7244</v>
      </c>
      <c r="C105" s="45" t="s">
        <v>148</v>
      </c>
      <c r="D105" s="46"/>
      <c r="E105" s="46"/>
      <c r="F105" s="46"/>
    </row>
    <row r="106" spans="1:6" ht="20.100000000000001" customHeight="1" x14ac:dyDescent="0.25">
      <c r="B106" s="44">
        <v>726</v>
      </c>
      <c r="C106" s="45" t="s">
        <v>149</v>
      </c>
      <c r="D106" s="42">
        <f>SUM(D107:D109)</f>
        <v>0</v>
      </c>
      <c r="E106" s="42">
        <f>SUM(E107:E109)</f>
        <v>0</v>
      </c>
      <c r="F106" s="42">
        <f>SUM(F107:F109)</f>
        <v>0</v>
      </c>
    </row>
    <row r="107" spans="1:6" ht="20.100000000000001" customHeight="1" x14ac:dyDescent="0.25">
      <c r="B107" s="44">
        <v>7262</v>
      </c>
      <c r="C107" s="45" t="s">
        <v>150</v>
      </c>
      <c r="D107" s="46"/>
      <c r="E107" s="46"/>
      <c r="F107" s="46"/>
    </row>
    <row r="108" spans="1:6" ht="20.100000000000001" customHeight="1" x14ac:dyDescent="0.25">
      <c r="B108" s="44">
        <v>7263</v>
      </c>
      <c r="C108" s="45" t="s">
        <v>151</v>
      </c>
      <c r="D108" s="46"/>
      <c r="E108" s="46"/>
      <c r="F108" s="46"/>
    </row>
    <row r="109" spans="1:6" ht="20.100000000000001" customHeight="1" x14ac:dyDescent="0.25">
      <c r="B109" s="44">
        <v>7264</v>
      </c>
      <c r="C109" s="45" t="s">
        <v>152</v>
      </c>
      <c r="D109" s="46"/>
      <c r="E109" s="46"/>
      <c r="F109" s="46"/>
    </row>
    <row r="110" spans="1:6" ht="20.100000000000001" customHeight="1" x14ac:dyDescent="0.25">
      <c r="A110" s="43" t="s">
        <v>153</v>
      </c>
      <c r="B110" s="40">
        <v>73</v>
      </c>
      <c r="C110" s="41" t="s">
        <v>154</v>
      </c>
      <c r="D110" s="42">
        <f>D111</f>
        <v>0</v>
      </c>
      <c r="E110" s="42">
        <f>E111</f>
        <v>0</v>
      </c>
      <c r="F110" s="42">
        <f>F111</f>
        <v>0</v>
      </c>
    </row>
    <row r="111" spans="1:6" ht="20.100000000000001" customHeight="1" x14ac:dyDescent="0.25">
      <c r="A111" s="43"/>
      <c r="B111" s="44">
        <v>731</v>
      </c>
      <c r="C111" s="45" t="s">
        <v>154</v>
      </c>
      <c r="D111" s="42">
        <f>SUM(D112:D112)</f>
        <v>0</v>
      </c>
      <c r="E111" s="42">
        <f>SUM(E112:E112)</f>
        <v>0</v>
      </c>
      <c r="F111" s="42">
        <f>SUM(F112:F112)</f>
        <v>0</v>
      </c>
    </row>
    <row r="112" spans="1:6" ht="20.100000000000001" customHeight="1" x14ac:dyDescent="0.25">
      <c r="B112" s="44">
        <v>7312</v>
      </c>
      <c r="C112" s="45" t="s">
        <v>155</v>
      </c>
      <c r="D112" s="46"/>
      <c r="E112" s="46"/>
      <c r="F112" s="46"/>
    </row>
    <row r="113" spans="1:7" ht="20.100000000000001" customHeight="1" x14ac:dyDescent="0.25">
      <c r="B113" s="40">
        <v>8</v>
      </c>
      <c r="C113" s="41" t="s">
        <v>156</v>
      </c>
      <c r="D113" s="42">
        <f>D114+D121+D124</f>
        <v>0</v>
      </c>
      <c r="E113" s="42">
        <f>E114+E121+E124</f>
        <v>0</v>
      </c>
      <c r="F113" s="42">
        <f>F114+F121+F124</f>
        <v>0</v>
      </c>
      <c r="G113" s="51"/>
    </row>
    <row r="114" spans="1:7" ht="20.100000000000001" customHeight="1" x14ac:dyDescent="0.25">
      <c r="A114" s="43" t="s">
        <v>157</v>
      </c>
      <c r="B114" s="40" t="s">
        <v>158</v>
      </c>
      <c r="C114" s="52" t="s">
        <v>159</v>
      </c>
      <c r="D114" s="42">
        <f>D115+D117+D119</f>
        <v>0</v>
      </c>
      <c r="E114" s="42">
        <f>E115+E117+E119</f>
        <v>0</v>
      </c>
      <c r="F114" s="42">
        <f>F115+F117+F119</f>
        <v>0</v>
      </c>
      <c r="G114" s="51"/>
    </row>
    <row r="115" spans="1:7" ht="27.75" customHeight="1" x14ac:dyDescent="0.25">
      <c r="B115" s="44" t="s">
        <v>160</v>
      </c>
      <c r="C115" s="53" t="s">
        <v>161</v>
      </c>
      <c r="D115" s="42">
        <f>D116</f>
        <v>0</v>
      </c>
      <c r="E115" s="42">
        <f>E116</f>
        <v>0</v>
      </c>
      <c r="F115" s="42">
        <f>F116</f>
        <v>0</v>
      </c>
      <c r="G115" s="51"/>
    </row>
    <row r="116" spans="1:7" ht="25.5" customHeight="1" x14ac:dyDescent="0.25">
      <c r="B116" s="44" t="s">
        <v>162</v>
      </c>
      <c r="C116" s="53" t="s">
        <v>163</v>
      </c>
      <c r="D116" s="46"/>
      <c r="E116" s="46"/>
      <c r="F116" s="46"/>
      <c r="G116" s="51"/>
    </row>
    <row r="117" spans="1:7" ht="27.75" customHeight="1" x14ac:dyDescent="0.25">
      <c r="B117" s="54">
        <v>813</v>
      </c>
      <c r="C117" s="55" t="s">
        <v>164</v>
      </c>
      <c r="D117" s="42">
        <f>D118</f>
        <v>0</v>
      </c>
      <c r="E117" s="42">
        <f>E118</f>
        <v>0</v>
      </c>
      <c r="F117" s="42">
        <f>F118</f>
        <v>0</v>
      </c>
      <c r="G117" s="51"/>
    </row>
    <row r="118" spans="1:7" ht="28.5" customHeight="1" x14ac:dyDescent="0.25">
      <c r="B118" s="54">
        <v>8134</v>
      </c>
      <c r="C118" s="55" t="s">
        <v>165</v>
      </c>
      <c r="D118" s="46"/>
      <c r="E118" s="46"/>
      <c r="F118" s="46"/>
      <c r="G118" s="51"/>
    </row>
    <row r="119" spans="1:7" ht="20.100000000000001" customHeight="1" x14ac:dyDescent="0.25">
      <c r="B119" s="44" t="s">
        <v>166</v>
      </c>
      <c r="C119" s="41" t="str">
        <f>'[1]svi uredi'!B237</f>
        <v>Primici od povrata depozita i jamčevnih pologa</v>
      </c>
      <c r="D119" s="42">
        <f>D120</f>
        <v>0</v>
      </c>
      <c r="E119" s="42">
        <f>E120</f>
        <v>0</v>
      </c>
      <c r="F119" s="42">
        <f>F120</f>
        <v>0</v>
      </c>
      <c r="G119" s="51"/>
    </row>
    <row r="120" spans="1:7" ht="20.100000000000001" customHeight="1" x14ac:dyDescent="0.25">
      <c r="B120" s="56">
        <v>8181</v>
      </c>
      <c r="C120" s="56" t="str">
        <f>'[1]svi uredi'!B238</f>
        <v>Primici od povrata depozita od kreditnih i ostalih institucija- tuzemni</v>
      </c>
      <c r="D120" s="46"/>
      <c r="E120" s="46"/>
      <c r="F120" s="46"/>
      <c r="G120" s="51"/>
    </row>
    <row r="121" spans="1:7" ht="20.100000000000001" customHeight="1" x14ac:dyDescent="0.25">
      <c r="A121" s="43" t="s">
        <v>167</v>
      </c>
      <c r="B121" s="57">
        <v>83</v>
      </c>
      <c r="C121" s="58" t="s">
        <v>168</v>
      </c>
      <c r="D121" s="42">
        <f t="shared" ref="D121:F122" si="2">D122</f>
        <v>0</v>
      </c>
      <c r="E121" s="42">
        <f t="shared" si="2"/>
        <v>0</v>
      </c>
      <c r="F121" s="42">
        <f t="shared" si="2"/>
        <v>0</v>
      </c>
      <c r="G121" s="51"/>
    </row>
    <row r="122" spans="1:7" ht="29.25" customHeight="1" x14ac:dyDescent="0.25">
      <c r="B122" s="56">
        <v>833</v>
      </c>
      <c r="C122" s="56" t="s">
        <v>169</v>
      </c>
      <c r="D122" s="42">
        <f t="shared" si="2"/>
        <v>0</v>
      </c>
      <c r="E122" s="42">
        <f t="shared" si="2"/>
        <v>0</v>
      </c>
      <c r="F122" s="42">
        <f t="shared" si="2"/>
        <v>0</v>
      </c>
      <c r="G122" s="51"/>
    </row>
    <row r="123" spans="1:7" ht="24" customHeight="1" x14ac:dyDescent="0.25">
      <c r="B123" s="56">
        <v>8331</v>
      </c>
      <c r="C123" s="56" t="s">
        <v>170</v>
      </c>
      <c r="D123" s="46"/>
      <c r="E123" s="46"/>
      <c r="F123" s="46"/>
      <c r="G123" s="51"/>
    </row>
    <row r="124" spans="1:7" ht="28.5" customHeight="1" x14ac:dyDescent="0.25">
      <c r="A124" s="43" t="s">
        <v>171</v>
      </c>
      <c r="B124" s="40">
        <v>84</v>
      </c>
      <c r="C124" s="41" t="s">
        <v>172</v>
      </c>
      <c r="D124" s="42">
        <f>D125+D127+D131</f>
        <v>0</v>
      </c>
      <c r="E124" s="42">
        <f>E125+E127+E131</f>
        <v>0</v>
      </c>
      <c r="F124" s="42">
        <f>F125+F127+F131</f>
        <v>0</v>
      </c>
    </row>
    <row r="125" spans="1:7" ht="28.5" customHeight="1" x14ac:dyDescent="0.25">
      <c r="B125" s="44" t="s">
        <v>173</v>
      </c>
      <c r="C125" s="59" t="s">
        <v>174</v>
      </c>
      <c r="D125" s="42">
        <f>D126</f>
        <v>0</v>
      </c>
      <c r="E125" s="42">
        <f>E126</f>
        <v>0</v>
      </c>
      <c r="F125" s="42">
        <f>F126</f>
        <v>0</v>
      </c>
    </row>
    <row r="126" spans="1:7" ht="28.5" customHeight="1" x14ac:dyDescent="0.25">
      <c r="B126" s="44" t="s">
        <v>175</v>
      </c>
      <c r="C126" s="59" t="s">
        <v>176</v>
      </c>
      <c r="D126" s="46"/>
      <c r="E126" s="46"/>
      <c r="F126" s="46"/>
    </row>
    <row r="127" spans="1:7" ht="24" customHeight="1" x14ac:dyDescent="0.25">
      <c r="B127" s="44">
        <v>844</v>
      </c>
      <c r="C127" s="45" t="s">
        <v>177</v>
      </c>
      <c r="D127" s="42">
        <f>SUM(D128:D130)</f>
        <v>0</v>
      </c>
      <c r="E127" s="42">
        <f>SUM(E128:E130)</f>
        <v>0</v>
      </c>
      <c r="F127" s="42">
        <f>SUM(F128:F130)</f>
        <v>0</v>
      </c>
    </row>
    <row r="128" spans="1:7" ht="20.100000000000001" customHeight="1" x14ac:dyDescent="0.25">
      <c r="B128" s="44">
        <v>8443</v>
      </c>
      <c r="C128" s="45" t="s">
        <v>178</v>
      </c>
      <c r="D128" s="46"/>
      <c r="E128" s="46"/>
      <c r="F128" s="46"/>
    </row>
    <row r="129" spans="1:9" ht="20.100000000000001" customHeight="1" x14ac:dyDescent="0.25">
      <c r="B129" s="44">
        <v>8444</v>
      </c>
      <c r="C129" s="45" t="s">
        <v>179</v>
      </c>
      <c r="D129" s="46"/>
      <c r="E129" s="46"/>
      <c r="F129" s="46"/>
    </row>
    <row r="130" spans="1:9" ht="30.75" customHeight="1" x14ac:dyDescent="0.25">
      <c r="B130" s="44">
        <v>8445</v>
      </c>
      <c r="C130" s="45" t="s">
        <v>180</v>
      </c>
      <c r="D130" s="46"/>
      <c r="E130" s="46"/>
      <c r="F130" s="46"/>
    </row>
    <row r="131" spans="1:9" ht="20.100000000000001" customHeight="1" x14ac:dyDescent="0.25">
      <c r="B131" s="44" t="s">
        <v>181</v>
      </c>
      <c r="C131" s="45" t="s">
        <v>182</v>
      </c>
      <c r="D131" s="42">
        <f>D132</f>
        <v>0</v>
      </c>
      <c r="E131" s="42">
        <f>E132</f>
        <v>0</v>
      </c>
      <c r="F131" s="42">
        <f>F132</f>
        <v>0</v>
      </c>
    </row>
    <row r="132" spans="1:9" ht="20.100000000000001" customHeight="1" x14ac:dyDescent="0.25">
      <c r="B132" s="44" t="s">
        <v>183</v>
      </c>
      <c r="C132" s="45" t="s">
        <v>184</v>
      </c>
      <c r="D132" s="46"/>
      <c r="E132" s="46"/>
      <c r="F132" s="46"/>
    </row>
    <row r="133" spans="1:9" ht="25.2" customHeight="1" x14ac:dyDescent="0.25">
      <c r="B133" s="184" t="s">
        <v>185</v>
      </c>
      <c r="C133" s="185"/>
      <c r="D133" s="42">
        <f>D113+D85+D8</f>
        <v>1193432</v>
      </c>
      <c r="E133" s="42">
        <f>E113+E85+E8</f>
        <v>1225000</v>
      </c>
      <c r="F133" s="42">
        <f>F113+F85+F8</f>
        <v>1255000</v>
      </c>
      <c r="I133" s="51"/>
    </row>
    <row r="134" spans="1:9" ht="25.2" customHeight="1" x14ac:dyDescent="0.25">
      <c r="A134" s="43" t="s">
        <v>186</v>
      </c>
      <c r="B134" s="184" t="s">
        <v>187</v>
      </c>
      <c r="C134" s="185"/>
      <c r="D134" s="60"/>
      <c r="E134" s="60"/>
      <c r="F134" s="60"/>
      <c r="I134" s="51"/>
    </row>
    <row r="135" spans="1:9" ht="20.399999999999999" customHeight="1" x14ac:dyDescent="0.25">
      <c r="B135" s="188" t="s">
        <v>188</v>
      </c>
      <c r="C135" s="189"/>
      <c r="D135" s="189"/>
      <c r="E135" s="189"/>
      <c r="F135" s="189"/>
    </row>
    <row r="136" spans="1:9" ht="20.100000000000001" customHeight="1" x14ac:dyDescent="0.25">
      <c r="B136" s="44" t="s">
        <v>117</v>
      </c>
      <c r="C136" s="47" t="s">
        <v>118</v>
      </c>
      <c r="D136" s="42">
        <f>SUM(D137)</f>
        <v>12326084.339999996</v>
      </c>
      <c r="E136" s="42">
        <f t="shared" ref="E136:F136" si="3">SUM(E137)</f>
        <v>12346956</v>
      </c>
      <c r="F136" s="42">
        <f t="shared" si="3"/>
        <v>12369658</v>
      </c>
    </row>
    <row r="137" spans="1:9" ht="20.100000000000001" customHeight="1" x14ac:dyDescent="0.25">
      <c r="A137" s="43" t="s">
        <v>189</v>
      </c>
      <c r="B137" s="44" t="s">
        <v>190</v>
      </c>
      <c r="C137" s="49" t="s">
        <v>191</v>
      </c>
      <c r="D137" s="42">
        <f>SUM(D138:D140)</f>
        <v>12326084.339999996</v>
      </c>
      <c r="E137" s="42">
        <f t="shared" ref="E137:F137" si="4">SUM(E138:E140)</f>
        <v>12346956</v>
      </c>
      <c r="F137" s="42">
        <f t="shared" si="4"/>
        <v>12369658</v>
      </c>
    </row>
    <row r="138" spans="1:9" ht="20.100000000000001" customHeight="1" x14ac:dyDescent="0.25">
      <c r="B138" s="44" t="s">
        <v>192</v>
      </c>
      <c r="C138" s="49" t="s">
        <v>193</v>
      </c>
      <c r="D138" s="46">
        <v>12326084.339999996</v>
      </c>
      <c r="E138" s="46">
        <v>12346956</v>
      </c>
      <c r="F138" s="46">
        <v>12369658</v>
      </c>
    </row>
    <row r="139" spans="1:9" ht="20.100000000000001" customHeight="1" x14ac:dyDescent="0.25">
      <c r="B139" s="44" t="s">
        <v>194</v>
      </c>
      <c r="C139" s="49" t="s">
        <v>195</v>
      </c>
      <c r="D139" s="46"/>
      <c r="E139" s="46"/>
      <c r="F139" s="46"/>
    </row>
    <row r="140" spans="1:9" ht="20.100000000000001" customHeight="1" x14ac:dyDescent="0.25">
      <c r="B140" s="44" t="s">
        <v>196</v>
      </c>
      <c r="C140" s="49" t="s">
        <v>197</v>
      </c>
      <c r="D140" s="46"/>
      <c r="E140" s="46"/>
      <c r="F140" s="46"/>
    </row>
    <row r="141" spans="1:9" ht="25.2" customHeight="1" x14ac:dyDescent="0.25">
      <c r="B141" s="184" t="s">
        <v>198</v>
      </c>
      <c r="C141" s="185"/>
      <c r="D141" s="42">
        <f>D136</f>
        <v>12326084.339999996</v>
      </c>
      <c r="E141" s="42">
        <f t="shared" ref="E141:F141" si="5">E136</f>
        <v>12346956</v>
      </c>
      <c r="F141" s="42">
        <f t="shared" si="5"/>
        <v>12369658</v>
      </c>
      <c r="I141" s="51"/>
    </row>
    <row r="142" spans="1:9" ht="25.2" customHeight="1" x14ac:dyDescent="0.25">
      <c r="B142" s="184" t="s">
        <v>199</v>
      </c>
      <c r="C142" s="185"/>
      <c r="D142" s="42">
        <f>D133+D141</f>
        <v>13519516.339999996</v>
      </c>
      <c r="E142" s="42">
        <f t="shared" ref="E142:F142" si="6">E133+E141</f>
        <v>13571956</v>
      </c>
      <c r="F142" s="42">
        <f t="shared" si="6"/>
        <v>13624658</v>
      </c>
      <c r="I142" s="51"/>
    </row>
    <row r="143" spans="1:9" x14ac:dyDescent="0.25">
      <c r="B143" s="61"/>
      <c r="C143" s="62"/>
      <c r="D143" s="62"/>
      <c r="E143" s="62"/>
      <c r="F143" s="63"/>
    </row>
    <row r="144" spans="1:9" x14ac:dyDescent="0.25">
      <c r="B144" s="62"/>
      <c r="C144" s="62"/>
      <c r="D144" s="62"/>
      <c r="E144" s="62"/>
      <c r="F144" s="62"/>
    </row>
    <row r="145" spans="2:6" x14ac:dyDescent="0.25">
      <c r="B145" s="62"/>
      <c r="C145" s="62"/>
      <c r="D145" s="62"/>
      <c r="E145" s="62"/>
      <c r="F145" s="63"/>
    </row>
  </sheetData>
  <sheetProtection password="C33C" sheet="1" objects="1" scenarios="1"/>
  <mergeCells count="8">
    <mergeCell ref="B141:C141"/>
    <mergeCell ref="B142:C142"/>
    <mergeCell ref="B4:F4"/>
    <mergeCell ref="B5:F5"/>
    <mergeCell ref="B6:F6"/>
    <mergeCell ref="B133:C133"/>
    <mergeCell ref="B134:C134"/>
    <mergeCell ref="B135:F135"/>
  </mergeCells>
  <conditionalFormatting sqref="D11:F12 D14:F17 D19:F20 D22:F23 D25:F26 D28:F29 D31:F32 D43:F46 D48:F54 D56:F61 D64:F67 D69:F71 D74:F75 D84:F84 D88:F90 D92:F98 D100:F100 D102:F105 D107:F109 D112:F112 D35:F41 D128:F130 D77:F78 D132:F132 D134:F134 D81:F81">
    <cfRule type="cellIs" dxfId="5" priority="5" stopIfTrue="1" operator="notEqual">
      <formula>ROUND(D11,0)</formula>
    </cfRule>
    <cfRule type="cellIs" dxfId="4" priority="6" stopIfTrue="1" operator="lessThan">
      <formula>0</formula>
    </cfRule>
  </conditionalFormatting>
  <conditionalFormatting sqref="F138:F140 D138:D140">
    <cfRule type="cellIs" dxfId="3" priority="3" stopIfTrue="1" operator="notEqual">
      <formula>ROUND(D138,0)</formula>
    </cfRule>
    <cfRule type="cellIs" dxfId="2" priority="4" stopIfTrue="1" operator="lessThan">
      <formula>0</formula>
    </cfRule>
  </conditionalFormatting>
  <conditionalFormatting sqref="E138:E140">
    <cfRule type="cellIs" dxfId="1" priority="1" stopIfTrue="1" operator="notEqual">
      <formula>ROUND(E138,0)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36:F142 D8:F134">
      <formula1>99999999</formula1>
    </dataValidation>
  </dataValidations>
  <pageMargins left="0.7" right="0.7" top="0.75" bottom="0.75" header="0.3" footer="0.3"/>
  <pageSetup paperSize="9" scale="69" orientation="portrait" horizontalDpi="4294967294" verticalDpi="4294967294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27"/>
  <sheetViews>
    <sheetView view="pageBreakPreview" topLeftCell="I1" zoomScale="90" zoomScaleNormal="85" zoomScaleSheetLayoutView="90" workbookViewId="0">
      <selection activeCell="P14" sqref="P14:Q14"/>
    </sheetView>
  </sheetViews>
  <sheetFormatPr defaultRowHeight="15.6" x14ac:dyDescent="0.3"/>
  <cols>
    <col min="1" max="1" width="4" style="64" customWidth="1"/>
    <col min="2" max="2" width="6" style="65" customWidth="1"/>
    <col min="3" max="3" width="52.109375" style="65" customWidth="1"/>
    <col min="4" max="5" width="16.6640625" style="65" customWidth="1"/>
    <col min="6" max="6" width="17.44140625" style="65" customWidth="1"/>
    <col min="7" max="9" width="14.6640625" style="65" customWidth="1"/>
    <col min="10" max="11" width="18" style="65" customWidth="1"/>
    <col min="12" max="14" width="15.6640625" style="65" customWidth="1"/>
    <col min="15" max="15" width="17.5546875" style="66" customWidth="1"/>
    <col min="16" max="17" width="16.6640625" style="65" customWidth="1"/>
    <col min="18" max="256" width="9.109375" style="66"/>
    <col min="257" max="257" width="4" style="66" customWidth="1"/>
    <col min="258" max="258" width="6" style="66" customWidth="1"/>
    <col min="259" max="259" width="52.109375" style="66" customWidth="1"/>
    <col min="260" max="261" width="16.6640625" style="66" customWidth="1"/>
    <col min="262" max="262" width="17.44140625" style="66" customWidth="1"/>
    <col min="263" max="265" width="14.6640625" style="66" customWidth="1"/>
    <col min="266" max="267" width="18" style="66" customWidth="1"/>
    <col min="268" max="270" width="15.6640625" style="66" customWidth="1"/>
    <col min="271" max="271" width="17.5546875" style="66" customWidth="1"/>
    <col min="272" max="273" width="16.6640625" style="66" customWidth="1"/>
    <col min="274" max="512" width="9.109375" style="66"/>
    <col min="513" max="513" width="4" style="66" customWidth="1"/>
    <col min="514" max="514" width="6" style="66" customWidth="1"/>
    <col min="515" max="515" width="52.109375" style="66" customWidth="1"/>
    <col min="516" max="517" width="16.6640625" style="66" customWidth="1"/>
    <col min="518" max="518" width="17.44140625" style="66" customWidth="1"/>
    <col min="519" max="521" width="14.6640625" style="66" customWidth="1"/>
    <col min="522" max="523" width="18" style="66" customWidth="1"/>
    <col min="524" max="526" width="15.6640625" style="66" customWidth="1"/>
    <col min="527" max="527" width="17.5546875" style="66" customWidth="1"/>
    <col min="528" max="529" width="16.6640625" style="66" customWidth="1"/>
    <col min="530" max="768" width="9.109375" style="66"/>
    <col min="769" max="769" width="4" style="66" customWidth="1"/>
    <col min="770" max="770" width="6" style="66" customWidth="1"/>
    <col min="771" max="771" width="52.109375" style="66" customWidth="1"/>
    <col min="772" max="773" width="16.6640625" style="66" customWidth="1"/>
    <col min="774" max="774" width="17.44140625" style="66" customWidth="1"/>
    <col min="775" max="777" width="14.6640625" style="66" customWidth="1"/>
    <col min="778" max="779" width="18" style="66" customWidth="1"/>
    <col min="780" max="782" width="15.6640625" style="66" customWidth="1"/>
    <col min="783" max="783" width="17.5546875" style="66" customWidth="1"/>
    <col min="784" max="785" width="16.6640625" style="66" customWidth="1"/>
    <col min="786" max="1024" width="9.109375" style="66"/>
    <col min="1025" max="1025" width="4" style="66" customWidth="1"/>
    <col min="1026" max="1026" width="6" style="66" customWidth="1"/>
    <col min="1027" max="1027" width="52.109375" style="66" customWidth="1"/>
    <col min="1028" max="1029" width="16.6640625" style="66" customWidth="1"/>
    <col min="1030" max="1030" width="17.44140625" style="66" customWidth="1"/>
    <col min="1031" max="1033" width="14.6640625" style="66" customWidth="1"/>
    <col min="1034" max="1035" width="18" style="66" customWidth="1"/>
    <col min="1036" max="1038" width="15.6640625" style="66" customWidth="1"/>
    <col min="1039" max="1039" width="17.5546875" style="66" customWidth="1"/>
    <col min="1040" max="1041" width="16.6640625" style="66" customWidth="1"/>
    <col min="1042" max="1280" width="9.109375" style="66"/>
    <col min="1281" max="1281" width="4" style="66" customWidth="1"/>
    <col min="1282" max="1282" width="6" style="66" customWidth="1"/>
    <col min="1283" max="1283" width="52.109375" style="66" customWidth="1"/>
    <col min="1284" max="1285" width="16.6640625" style="66" customWidth="1"/>
    <col min="1286" max="1286" width="17.44140625" style="66" customWidth="1"/>
    <col min="1287" max="1289" width="14.6640625" style="66" customWidth="1"/>
    <col min="1290" max="1291" width="18" style="66" customWidth="1"/>
    <col min="1292" max="1294" width="15.6640625" style="66" customWidth="1"/>
    <col min="1295" max="1295" width="17.5546875" style="66" customWidth="1"/>
    <col min="1296" max="1297" width="16.6640625" style="66" customWidth="1"/>
    <col min="1298" max="1536" width="9.109375" style="66"/>
    <col min="1537" max="1537" width="4" style="66" customWidth="1"/>
    <col min="1538" max="1538" width="6" style="66" customWidth="1"/>
    <col min="1539" max="1539" width="52.109375" style="66" customWidth="1"/>
    <col min="1540" max="1541" width="16.6640625" style="66" customWidth="1"/>
    <col min="1542" max="1542" width="17.44140625" style="66" customWidth="1"/>
    <col min="1543" max="1545" width="14.6640625" style="66" customWidth="1"/>
    <col min="1546" max="1547" width="18" style="66" customWidth="1"/>
    <col min="1548" max="1550" width="15.6640625" style="66" customWidth="1"/>
    <col min="1551" max="1551" width="17.5546875" style="66" customWidth="1"/>
    <col min="1552" max="1553" width="16.6640625" style="66" customWidth="1"/>
    <col min="1554" max="1792" width="9.109375" style="66"/>
    <col min="1793" max="1793" width="4" style="66" customWidth="1"/>
    <col min="1794" max="1794" width="6" style="66" customWidth="1"/>
    <col min="1795" max="1795" width="52.109375" style="66" customWidth="1"/>
    <col min="1796" max="1797" width="16.6640625" style="66" customWidth="1"/>
    <col min="1798" max="1798" width="17.44140625" style="66" customWidth="1"/>
    <col min="1799" max="1801" width="14.6640625" style="66" customWidth="1"/>
    <col min="1802" max="1803" width="18" style="66" customWidth="1"/>
    <col min="1804" max="1806" width="15.6640625" style="66" customWidth="1"/>
    <col min="1807" max="1807" width="17.5546875" style="66" customWidth="1"/>
    <col min="1808" max="1809" width="16.6640625" style="66" customWidth="1"/>
    <col min="1810" max="2048" width="9.109375" style="66"/>
    <col min="2049" max="2049" width="4" style="66" customWidth="1"/>
    <col min="2050" max="2050" width="6" style="66" customWidth="1"/>
    <col min="2051" max="2051" width="52.109375" style="66" customWidth="1"/>
    <col min="2052" max="2053" width="16.6640625" style="66" customWidth="1"/>
    <col min="2054" max="2054" width="17.44140625" style="66" customWidth="1"/>
    <col min="2055" max="2057" width="14.6640625" style="66" customWidth="1"/>
    <col min="2058" max="2059" width="18" style="66" customWidth="1"/>
    <col min="2060" max="2062" width="15.6640625" style="66" customWidth="1"/>
    <col min="2063" max="2063" width="17.5546875" style="66" customWidth="1"/>
    <col min="2064" max="2065" width="16.6640625" style="66" customWidth="1"/>
    <col min="2066" max="2304" width="9.109375" style="66"/>
    <col min="2305" max="2305" width="4" style="66" customWidth="1"/>
    <col min="2306" max="2306" width="6" style="66" customWidth="1"/>
    <col min="2307" max="2307" width="52.109375" style="66" customWidth="1"/>
    <col min="2308" max="2309" width="16.6640625" style="66" customWidth="1"/>
    <col min="2310" max="2310" width="17.44140625" style="66" customWidth="1"/>
    <col min="2311" max="2313" width="14.6640625" style="66" customWidth="1"/>
    <col min="2314" max="2315" width="18" style="66" customWidth="1"/>
    <col min="2316" max="2318" width="15.6640625" style="66" customWidth="1"/>
    <col min="2319" max="2319" width="17.5546875" style="66" customWidth="1"/>
    <col min="2320" max="2321" width="16.6640625" style="66" customWidth="1"/>
    <col min="2322" max="2560" width="9.109375" style="66"/>
    <col min="2561" max="2561" width="4" style="66" customWidth="1"/>
    <col min="2562" max="2562" width="6" style="66" customWidth="1"/>
    <col min="2563" max="2563" width="52.109375" style="66" customWidth="1"/>
    <col min="2564" max="2565" width="16.6640625" style="66" customWidth="1"/>
    <col min="2566" max="2566" width="17.44140625" style="66" customWidth="1"/>
    <col min="2567" max="2569" width="14.6640625" style="66" customWidth="1"/>
    <col min="2570" max="2571" width="18" style="66" customWidth="1"/>
    <col min="2572" max="2574" width="15.6640625" style="66" customWidth="1"/>
    <col min="2575" max="2575" width="17.5546875" style="66" customWidth="1"/>
    <col min="2576" max="2577" width="16.6640625" style="66" customWidth="1"/>
    <col min="2578" max="2816" width="9.109375" style="66"/>
    <col min="2817" max="2817" width="4" style="66" customWidth="1"/>
    <col min="2818" max="2818" width="6" style="66" customWidth="1"/>
    <col min="2819" max="2819" width="52.109375" style="66" customWidth="1"/>
    <col min="2820" max="2821" width="16.6640625" style="66" customWidth="1"/>
    <col min="2822" max="2822" width="17.44140625" style="66" customWidth="1"/>
    <col min="2823" max="2825" width="14.6640625" style="66" customWidth="1"/>
    <col min="2826" max="2827" width="18" style="66" customWidth="1"/>
    <col min="2828" max="2830" width="15.6640625" style="66" customWidth="1"/>
    <col min="2831" max="2831" width="17.5546875" style="66" customWidth="1"/>
    <col min="2832" max="2833" width="16.6640625" style="66" customWidth="1"/>
    <col min="2834" max="3072" width="9.109375" style="66"/>
    <col min="3073" max="3073" width="4" style="66" customWidth="1"/>
    <col min="3074" max="3074" width="6" style="66" customWidth="1"/>
    <col min="3075" max="3075" width="52.109375" style="66" customWidth="1"/>
    <col min="3076" max="3077" width="16.6640625" style="66" customWidth="1"/>
    <col min="3078" max="3078" width="17.44140625" style="66" customWidth="1"/>
    <col min="3079" max="3081" width="14.6640625" style="66" customWidth="1"/>
    <col min="3082" max="3083" width="18" style="66" customWidth="1"/>
    <col min="3084" max="3086" width="15.6640625" style="66" customWidth="1"/>
    <col min="3087" max="3087" width="17.5546875" style="66" customWidth="1"/>
    <col min="3088" max="3089" width="16.6640625" style="66" customWidth="1"/>
    <col min="3090" max="3328" width="9.109375" style="66"/>
    <col min="3329" max="3329" width="4" style="66" customWidth="1"/>
    <col min="3330" max="3330" width="6" style="66" customWidth="1"/>
    <col min="3331" max="3331" width="52.109375" style="66" customWidth="1"/>
    <col min="3332" max="3333" width="16.6640625" style="66" customWidth="1"/>
    <col min="3334" max="3334" width="17.44140625" style="66" customWidth="1"/>
    <col min="3335" max="3337" width="14.6640625" style="66" customWidth="1"/>
    <col min="3338" max="3339" width="18" style="66" customWidth="1"/>
    <col min="3340" max="3342" width="15.6640625" style="66" customWidth="1"/>
    <col min="3343" max="3343" width="17.5546875" style="66" customWidth="1"/>
    <col min="3344" max="3345" width="16.6640625" style="66" customWidth="1"/>
    <col min="3346" max="3584" width="9.109375" style="66"/>
    <col min="3585" max="3585" width="4" style="66" customWidth="1"/>
    <col min="3586" max="3586" width="6" style="66" customWidth="1"/>
    <col min="3587" max="3587" width="52.109375" style="66" customWidth="1"/>
    <col min="3588" max="3589" width="16.6640625" style="66" customWidth="1"/>
    <col min="3590" max="3590" width="17.44140625" style="66" customWidth="1"/>
    <col min="3591" max="3593" width="14.6640625" style="66" customWidth="1"/>
    <col min="3594" max="3595" width="18" style="66" customWidth="1"/>
    <col min="3596" max="3598" width="15.6640625" style="66" customWidth="1"/>
    <col min="3599" max="3599" width="17.5546875" style="66" customWidth="1"/>
    <col min="3600" max="3601" width="16.6640625" style="66" customWidth="1"/>
    <col min="3602" max="3840" width="9.109375" style="66"/>
    <col min="3841" max="3841" width="4" style="66" customWidth="1"/>
    <col min="3842" max="3842" width="6" style="66" customWidth="1"/>
    <col min="3843" max="3843" width="52.109375" style="66" customWidth="1"/>
    <col min="3844" max="3845" width="16.6640625" style="66" customWidth="1"/>
    <col min="3846" max="3846" width="17.44140625" style="66" customWidth="1"/>
    <col min="3847" max="3849" width="14.6640625" style="66" customWidth="1"/>
    <col min="3850" max="3851" width="18" style="66" customWidth="1"/>
    <col min="3852" max="3854" width="15.6640625" style="66" customWidth="1"/>
    <col min="3855" max="3855" width="17.5546875" style="66" customWidth="1"/>
    <col min="3856" max="3857" width="16.6640625" style="66" customWidth="1"/>
    <col min="3858" max="4096" width="9.109375" style="66"/>
    <col min="4097" max="4097" width="4" style="66" customWidth="1"/>
    <col min="4098" max="4098" width="6" style="66" customWidth="1"/>
    <col min="4099" max="4099" width="52.109375" style="66" customWidth="1"/>
    <col min="4100" max="4101" width="16.6640625" style="66" customWidth="1"/>
    <col min="4102" max="4102" width="17.44140625" style="66" customWidth="1"/>
    <col min="4103" max="4105" width="14.6640625" style="66" customWidth="1"/>
    <col min="4106" max="4107" width="18" style="66" customWidth="1"/>
    <col min="4108" max="4110" width="15.6640625" style="66" customWidth="1"/>
    <col min="4111" max="4111" width="17.5546875" style="66" customWidth="1"/>
    <col min="4112" max="4113" width="16.6640625" style="66" customWidth="1"/>
    <col min="4114" max="4352" width="9.109375" style="66"/>
    <col min="4353" max="4353" width="4" style="66" customWidth="1"/>
    <col min="4354" max="4354" width="6" style="66" customWidth="1"/>
    <col min="4355" max="4355" width="52.109375" style="66" customWidth="1"/>
    <col min="4356" max="4357" width="16.6640625" style="66" customWidth="1"/>
    <col min="4358" max="4358" width="17.44140625" style="66" customWidth="1"/>
    <col min="4359" max="4361" width="14.6640625" style="66" customWidth="1"/>
    <col min="4362" max="4363" width="18" style="66" customWidth="1"/>
    <col min="4364" max="4366" width="15.6640625" style="66" customWidth="1"/>
    <col min="4367" max="4367" width="17.5546875" style="66" customWidth="1"/>
    <col min="4368" max="4369" width="16.6640625" style="66" customWidth="1"/>
    <col min="4370" max="4608" width="9.109375" style="66"/>
    <col min="4609" max="4609" width="4" style="66" customWidth="1"/>
    <col min="4610" max="4610" width="6" style="66" customWidth="1"/>
    <col min="4611" max="4611" width="52.109375" style="66" customWidth="1"/>
    <col min="4612" max="4613" width="16.6640625" style="66" customWidth="1"/>
    <col min="4614" max="4614" width="17.44140625" style="66" customWidth="1"/>
    <col min="4615" max="4617" width="14.6640625" style="66" customWidth="1"/>
    <col min="4618" max="4619" width="18" style="66" customWidth="1"/>
    <col min="4620" max="4622" width="15.6640625" style="66" customWidth="1"/>
    <col min="4623" max="4623" width="17.5546875" style="66" customWidth="1"/>
    <col min="4624" max="4625" width="16.6640625" style="66" customWidth="1"/>
    <col min="4626" max="4864" width="9.109375" style="66"/>
    <col min="4865" max="4865" width="4" style="66" customWidth="1"/>
    <col min="4866" max="4866" width="6" style="66" customWidth="1"/>
    <col min="4867" max="4867" width="52.109375" style="66" customWidth="1"/>
    <col min="4868" max="4869" width="16.6640625" style="66" customWidth="1"/>
    <col min="4870" max="4870" width="17.44140625" style="66" customWidth="1"/>
    <col min="4871" max="4873" width="14.6640625" style="66" customWidth="1"/>
    <col min="4874" max="4875" width="18" style="66" customWidth="1"/>
    <col min="4876" max="4878" width="15.6640625" style="66" customWidth="1"/>
    <col min="4879" max="4879" width="17.5546875" style="66" customWidth="1"/>
    <col min="4880" max="4881" width="16.6640625" style="66" customWidth="1"/>
    <col min="4882" max="5120" width="9.109375" style="66"/>
    <col min="5121" max="5121" width="4" style="66" customWidth="1"/>
    <col min="5122" max="5122" width="6" style="66" customWidth="1"/>
    <col min="5123" max="5123" width="52.109375" style="66" customWidth="1"/>
    <col min="5124" max="5125" width="16.6640625" style="66" customWidth="1"/>
    <col min="5126" max="5126" width="17.44140625" style="66" customWidth="1"/>
    <col min="5127" max="5129" width="14.6640625" style="66" customWidth="1"/>
    <col min="5130" max="5131" width="18" style="66" customWidth="1"/>
    <col min="5132" max="5134" width="15.6640625" style="66" customWidth="1"/>
    <col min="5135" max="5135" width="17.5546875" style="66" customWidth="1"/>
    <col min="5136" max="5137" width="16.6640625" style="66" customWidth="1"/>
    <col min="5138" max="5376" width="9.109375" style="66"/>
    <col min="5377" max="5377" width="4" style="66" customWidth="1"/>
    <col min="5378" max="5378" width="6" style="66" customWidth="1"/>
    <col min="5379" max="5379" width="52.109375" style="66" customWidth="1"/>
    <col min="5380" max="5381" width="16.6640625" style="66" customWidth="1"/>
    <col min="5382" max="5382" width="17.44140625" style="66" customWidth="1"/>
    <col min="5383" max="5385" width="14.6640625" style="66" customWidth="1"/>
    <col min="5386" max="5387" width="18" style="66" customWidth="1"/>
    <col min="5388" max="5390" width="15.6640625" style="66" customWidth="1"/>
    <col min="5391" max="5391" width="17.5546875" style="66" customWidth="1"/>
    <col min="5392" max="5393" width="16.6640625" style="66" customWidth="1"/>
    <col min="5394" max="5632" width="9.109375" style="66"/>
    <col min="5633" max="5633" width="4" style="66" customWidth="1"/>
    <col min="5634" max="5634" width="6" style="66" customWidth="1"/>
    <col min="5635" max="5635" width="52.109375" style="66" customWidth="1"/>
    <col min="5636" max="5637" width="16.6640625" style="66" customWidth="1"/>
    <col min="5638" max="5638" width="17.44140625" style="66" customWidth="1"/>
    <col min="5639" max="5641" width="14.6640625" style="66" customWidth="1"/>
    <col min="5642" max="5643" width="18" style="66" customWidth="1"/>
    <col min="5644" max="5646" width="15.6640625" style="66" customWidth="1"/>
    <col min="5647" max="5647" width="17.5546875" style="66" customWidth="1"/>
    <col min="5648" max="5649" width="16.6640625" style="66" customWidth="1"/>
    <col min="5650" max="5888" width="9.109375" style="66"/>
    <col min="5889" max="5889" width="4" style="66" customWidth="1"/>
    <col min="5890" max="5890" width="6" style="66" customWidth="1"/>
    <col min="5891" max="5891" width="52.109375" style="66" customWidth="1"/>
    <col min="5892" max="5893" width="16.6640625" style="66" customWidth="1"/>
    <col min="5894" max="5894" width="17.44140625" style="66" customWidth="1"/>
    <col min="5895" max="5897" width="14.6640625" style="66" customWidth="1"/>
    <col min="5898" max="5899" width="18" style="66" customWidth="1"/>
    <col min="5900" max="5902" width="15.6640625" style="66" customWidth="1"/>
    <col min="5903" max="5903" width="17.5546875" style="66" customWidth="1"/>
    <col min="5904" max="5905" width="16.6640625" style="66" customWidth="1"/>
    <col min="5906" max="6144" width="9.109375" style="66"/>
    <col min="6145" max="6145" width="4" style="66" customWidth="1"/>
    <col min="6146" max="6146" width="6" style="66" customWidth="1"/>
    <col min="6147" max="6147" width="52.109375" style="66" customWidth="1"/>
    <col min="6148" max="6149" width="16.6640625" style="66" customWidth="1"/>
    <col min="6150" max="6150" width="17.44140625" style="66" customWidth="1"/>
    <col min="6151" max="6153" width="14.6640625" style="66" customWidth="1"/>
    <col min="6154" max="6155" width="18" style="66" customWidth="1"/>
    <col min="6156" max="6158" width="15.6640625" style="66" customWidth="1"/>
    <col min="6159" max="6159" width="17.5546875" style="66" customWidth="1"/>
    <col min="6160" max="6161" width="16.6640625" style="66" customWidth="1"/>
    <col min="6162" max="6400" width="9.109375" style="66"/>
    <col min="6401" max="6401" width="4" style="66" customWidth="1"/>
    <col min="6402" max="6402" width="6" style="66" customWidth="1"/>
    <col min="6403" max="6403" width="52.109375" style="66" customWidth="1"/>
    <col min="6404" max="6405" width="16.6640625" style="66" customWidth="1"/>
    <col min="6406" max="6406" width="17.44140625" style="66" customWidth="1"/>
    <col min="6407" max="6409" width="14.6640625" style="66" customWidth="1"/>
    <col min="6410" max="6411" width="18" style="66" customWidth="1"/>
    <col min="6412" max="6414" width="15.6640625" style="66" customWidth="1"/>
    <col min="6415" max="6415" width="17.5546875" style="66" customWidth="1"/>
    <col min="6416" max="6417" width="16.6640625" style="66" customWidth="1"/>
    <col min="6418" max="6656" width="9.109375" style="66"/>
    <col min="6657" max="6657" width="4" style="66" customWidth="1"/>
    <col min="6658" max="6658" width="6" style="66" customWidth="1"/>
    <col min="6659" max="6659" width="52.109375" style="66" customWidth="1"/>
    <col min="6660" max="6661" width="16.6640625" style="66" customWidth="1"/>
    <col min="6662" max="6662" width="17.44140625" style="66" customWidth="1"/>
    <col min="6663" max="6665" width="14.6640625" style="66" customWidth="1"/>
    <col min="6666" max="6667" width="18" style="66" customWidth="1"/>
    <col min="6668" max="6670" width="15.6640625" style="66" customWidth="1"/>
    <col min="6671" max="6671" width="17.5546875" style="66" customWidth="1"/>
    <col min="6672" max="6673" width="16.6640625" style="66" customWidth="1"/>
    <col min="6674" max="6912" width="9.109375" style="66"/>
    <col min="6913" max="6913" width="4" style="66" customWidth="1"/>
    <col min="6914" max="6914" width="6" style="66" customWidth="1"/>
    <col min="6915" max="6915" width="52.109375" style="66" customWidth="1"/>
    <col min="6916" max="6917" width="16.6640625" style="66" customWidth="1"/>
    <col min="6918" max="6918" width="17.44140625" style="66" customWidth="1"/>
    <col min="6919" max="6921" width="14.6640625" style="66" customWidth="1"/>
    <col min="6922" max="6923" width="18" style="66" customWidth="1"/>
    <col min="6924" max="6926" width="15.6640625" style="66" customWidth="1"/>
    <col min="6927" max="6927" width="17.5546875" style="66" customWidth="1"/>
    <col min="6928" max="6929" width="16.6640625" style="66" customWidth="1"/>
    <col min="6930" max="7168" width="9.109375" style="66"/>
    <col min="7169" max="7169" width="4" style="66" customWidth="1"/>
    <col min="7170" max="7170" width="6" style="66" customWidth="1"/>
    <col min="7171" max="7171" width="52.109375" style="66" customWidth="1"/>
    <col min="7172" max="7173" width="16.6640625" style="66" customWidth="1"/>
    <col min="7174" max="7174" width="17.44140625" style="66" customWidth="1"/>
    <col min="7175" max="7177" width="14.6640625" style="66" customWidth="1"/>
    <col min="7178" max="7179" width="18" style="66" customWidth="1"/>
    <col min="7180" max="7182" width="15.6640625" style="66" customWidth="1"/>
    <col min="7183" max="7183" width="17.5546875" style="66" customWidth="1"/>
    <col min="7184" max="7185" width="16.6640625" style="66" customWidth="1"/>
    <col min="7186" max="7424" width="9.109375" style="66"/>
    <col min="7425" max="7425" width="4" style="66" customWidth="1"/>
    <col min="7426" max="7426" width="6" style="66" customWidth="1"/>
    <col min="7427" max="7427" width="52.109375" style="66" customWidth="1"/>
    <col min="7428" max="7429" width="16.6640625" style="66" customWidth="1"/>
    <col min="7430" max="7430" width="17.44140625" style="66" customWidth="1"/>
    <col min="7431" max="7433" width="14.6640625" style="66" customWidth="1"/>
    <col min="7434" max="7435" width="18" style="66" customWidth="1"/>
    <col min="7436" max="7438" width="15.6640625" style="66" customWidth="1"/>
    <col min="7439" max="7439" width="17.5546875" style="66" customWidth="1"/>
    <col min="7440" max="7441" width="16.6640625" style="66" customWidth="1"/>
    <col min="7442" max="7680" width="9.109375" style="66"/>
    <col min="7681" max="7681" width="4" style="66" customWidth="1"/>
    <col min="7682" max="7682" width="6" style="66" customWidth="1"/>
    <col min="7683" max="7683" width="52.109375" style="66" customWidth="1"/>
    <col min="7684" max="7685" width="16.6640625" style="66" customWidth="1"/>
    <col min="7686" max="7686" width="17.44140625" style="66" customWidth="1"/>
    <col min="7687" max="7689" width="14.6640625" style="66" customWidth="1"/>
    <col min="7690" max="7691" width="18" style="66" customWidth="1"/>
    <col min="7692" max="7694" width="15.6640625" style="66" customWidth="1"/>
    <col min="7695" max="7695" width="17.5546875" style="66" customWidth="1"/>
    <col min="7696" max="7697" width="16.6640625" style="66" customWidth="1"/>
    <col min="7698" max="7936" width="9.109375" style="66"/>
    <col min="7937" max="7937" width="4" style="66" customWidth="1"/>
    <col min="7938" max="7938" width="6" style="66" customWidth="1"/>
    <col min="7939" max="7939" width="52.109375" style="66" customWidth="1"/>
    <col min="7940" max="7941" width="16.6640625" style="66" customWidth="1"/>
    <col min="7942" max="7942" width="17.44140625" style="66" customWidth="1"/>
    <col min="7943" max="7945" width="14.6640625" style="66" customWidth="1"/>
    <col min="7946" max="7947" width="18" style="66" customWidth="1"/>
    <col min="7948" max="7950" width="15.6640625" style="66" customWidth="1"/>
    <col min="7951" max="7951" width="17.5546875" style="66" customWidth="1"/>
    <col min="7952" max="7953" width="16.6640625" style="66" customWidth="1"/>
    <col min="7954" max="8192" width="9.109375" style="66"/>
    <col min="8193" max="8193" width="4" style="66" customWidth="1"/>
    <col min="8194" max="8194" width="6" style="66" customWidth="1"/>
    <col min="8195" max="8195" width="52.109375" style="66" customWidth="1"/>
    <col min="8196" max="8197" width="16.6640625" style="66" customWidth="1"/>
    <col min="8198" max="8198" width="17.44140625" style="66" customWidth="1"/>
    <col min="8199" max="8201" width="14.6640625" style="66" customWidth="1"/>
    <col min="8202" max="8203" width="18" style="66" customWidth="1"/>
    <col min="8204" max="8206" width="15.6640625" style="66" customWidth="1"/>
    <col min="8207" max="8207" width="17.5546875" style="66" customWidth="1"/>
    <col min="8208" max="8209" width="16.6640625" style="66" customWidth="1"/>
    <col min="8210" max="8448" width="9.109375" style="66"/>
    <col min="8449" max="8449" width="4" style="66" customWidth="1"/>
    <col min="8450" max="8450" width="6" style="66" customWidth="1"/>
    <col min="8451" max="8451" width="52.109375" style="66" customWidth="1"/>
    <col min="8452" max="8453" width="16.6640625" style="66" customWidth="1"/>
    <col min="8454" max="8454" width="17.44140625" style="66" customWidth="1"/>
    <col min="8455" max="8457" width="14.6640625" style="66" customWidth="1"/>
    <col min="8458" max="8459" width="18" style="66" customWidth="1"/>
    <col min="8460" max="8462" width="15.6640625" style="66" customWidth="1"/>
    <col min="8463" max="8463" width="17.5546875" style="66" customWidth="1"/>
    <col min="8464" max="8465" width="16.6640625" style="66" customWidth="1"/>
    <col min="8466" max="8704" width="9.109375" style="66"/>
    <col min="8705" max="8705" width="4" style="66" customWidth="1"/>
    <col min="8706" max="8706" width="6" style="66" customWidth="1"/>
    <col min="8707" max="8707" width="52.109375" style="66" customWidth="1"/>
    <col min="8708" max="8709" width="16.6640625" style="66" customWidth="1"/>
    <col min="8710" max="8710" width="17.44140625" style="66" customWidth="1"/>
    <col min="8711" max="8713" width="14.6640625" style="66" customWidth="1"/>
    <col min="8714" max="8715" width="18" style="66" customWidth="1"/>
    <col min="8716" max="8718" width="15.6640625" style="66" customWidth="1"/>
    <col min="8719" max="8719" width="17.5546875" style="66" customWidth="1"/>
    <col min="8720" max="8721" width="16.6640625" style="66" customWidth="1"/>
    <col min="8722" max="8960" width="9.109375" style="66"/>
    <col min="8961" max="8961" width="4" style="66" customWidth="1"/>
    <col min="8962" max="8962" width="6" style="66" customWidth="1"/>
    <col min="8963" max="8963" width="52.109375" style="66" customWidth="1"/>
    <col min="8964" max="8965" width="16.6640625" style="66" customWidth="1"/>
    <col min="8966" max="8966" width="17.44140625" style="66" customWidth="1"/>
    <col min="8967" max="8969" width="14.6640625" style="66" customWidth="1"/>
    <col min="8970" max="8971" width="18" style="66" customWidth="1"/>
    <col min="8972" max="8974" width="15.6640625" style="66" customWidth="1"/>
    <col min="8975" max="8975" width="17.5546875" style="66" customWidth="1"/>
    <col min="8976" max="8977" width="16.6640625" style="66" customWidth="1"/>
    <col min="8978" max="9216" width="9.109375" style="66"/>
    <col min="9217" max="9217" width="4" style="66" customWidth="1"/>
    <col min="9218" max="9218" width="6" style="66" customWidth="1"/>
    <col min="9219" max="9219" width="52.109375" style="66" customWidth="1"/>
    <col min="9220" max="9221" width="16.6640625" style="66" customWidth="1"/>
    <col min="9222" max="9222" width="17.44140625" style="66" customWidth="1"/>
    <col min="9223" max="9225" width="14.6640625" style="66" customWidth="1"/>
    <col min="9226" max="9227" width="18" style="66" customWidth="1"/>
    <col min="9228" max="9230" width="15.6640625" style="66" customWidth="1"/>
    <col min="9231" max="9231" width="17.5546875" style="66" customWidth="1"/>
    <col min="9232" max="9233" width="16.6640625" style="66" customWidth="1"/>
    <col min="9234" max="9472" width="9.109375" style="66"/>
    <col min="9473" max="9473" width="4" style="66" customWidth="1"/>
    <col min="9474" max="9474" width="6" style="66" customWidth="1"/>
    <col min="9475" max="9475" width="52.109375" style="66" customWidth="1"/>
    <col min="9476" max="9477" width="16.6640625" style="66" customWidth="1"/>
    <col min="9478" max="9478" width="17.44140625" style="66" customWidth="1"/>
    <col min="9479" max="9481" width="14.6640625" style="66" customWidth="1"/>
    <col min="9482" max="9483" width="18" style="66" customWidth="1"/>
    <col min="9484" max="9486" width="15.6640625" style="66" customWidth="1"/>
    <col min="9487" max="9487" width="17.5546875" style="66" customWidth="1"/>
    <col min="9488" max="9489" width="16.6640625" style="66" customWidth="1"/>
    <col min="9490" max="9728" width="9.109375" style="66"/>
    <col min="9729" max="9729" width="4" style="66" customWidth="1"/>
    <col min="9730" max="9730" width="6" style="66" customWidth="1"/>
    <col min="9731" max="9731" width="52.109375" style="66" customWidth="1"/>
    <col min="9732" max="9733" width="16.6640625" style="66" customWidth="1"/>
    <col min="9734" max="9734" width="17.44140625" style="66" customWidth="1"/>
    <col min="9735" max="9737" width="14.6640625" style="66" customWidth="1"/>
    <col min="9738" max="9739" width="18" style="66" customWidth="1"/>
    <col min="9740" max="9742" width="15.6640625" style="66" customWidth="1"/>
    <col min="9743" max="9743" width="17.5546875" style="66" customWidth="1"/>
    <col min="9744" max="9745" width="16.6640625" style="66" customWidth="1"/>
    <col min="9746" max="9984" width="9.109375" style="66"/>
    <col min="9985" max="9985" width="4" style="66" customWidth="1"/>
    <col min="9986" max="9986" width="6" style="66" customWidth="1"/>
    <col min="9987" max="9987" width="52.109375" style="66" customWidth="1"/>
    <col min="9988" max="9989" width="16.6640625" style="66" customWidth="1"/>
    <col min="9990" max="9990" width="17.44140625" style="66" customWidth="1"/>
    <col min="9991" max="9993" width="14.6640625" style="66" customWidth="1"/>
    <col min="9994" max="9995" width="18" style="66" customWidth="1"/>
    <col min="9996" max="9998" width="15.6640625" style="66" customWidth="1"/>
    <col min="9999" max="9999" width="17.5546875" style="66" customWidth="1"/>
    <col min="10000" max="10001" width="16.6640625" style="66" customWidth="1"/>
    <col min="10002" max="10240" width="9.109375" style="66"/>
    <col min="10241" max="10241" width="4" style="66" customWidth="1"/>
    <col min="10242" max="10242" width="6" style="66" customWidth="1"/>
    <col min="10243" max="10243" width="52.109375" style="66" customWidth="1"/>
    <col min="10244" max="10245" width="16.6640625" style="66" customWidth="1"/>
    <col min="10246" max="10246" width="17.44140625" style="66" customWidth="1"/>
    <col min="10247" max="10249" width="14.6640625" style="66" customWidth="1"/>
    <col min="10250" max="10251" width="18" style="66" customWidth="1"/>
    <col min="10252" max="10254" width="15.6640625" style="66" customWidth="1"/>
    <col min="10255" max="10255" width="17.5546875" style="66" customWidth="1"/>
    <col min="10256" max="10257" width="16.6640625" style="66" customWidth="1"/>
    <col min="10258" max="10496" width="9.109375" style="66"/>
    <col min="10497" max="10497" width="4" style="66" customWidth="1"/>
    <col min="10498" max="10498" width="6" style="66" customWidth="1"/>
    <col min="10499" max="10499" width="52.109375" style="66" customWidth="1"/>
    <col min="10500" max="10501" width="16.6640625" style="66" customWidth="1"/>
    <col min="10502" max="10502" width="17.44140625" style="66" customWidth="1"/>
    <col min="10503" max="10505" width="14.6640625" style="66" customWidth="1"/>
    <col min="10506" max="10507" width="18" style="66" customWidth="1"/>
    <col min="10508" max="10510" width="15.6640625" style="66" customWidth="1"/>
    <col min="10511" max="10511" width="17.5546875" style="66" customWidth="1"/>
    <col min="10512" max="10513" width="16.6640625" style="66" customWidth="1"/>
    <col min="10514" max="10752" width="9.109375" style="66"/>
    <col min="10753" max="10753" width="4" style="66" customWidth="1"/>
    <col min="10754" max="10754" width="6" style="66" customWidth="1"/>
    <col min="10755" max="10755" width="52.109375" style="66" customWidth="1"/>
    <col min="10756" max="10757" width="16.6640625" style="66" customWidth="1"/>
    <col min="10758" max="10758" width="17.44140625" style="66" customWidth="1"/>
    <col min="10759" max="10761" width="14.6640625" style="66" customWidth="1"/>
    <col min="10762" max="10763" width="18" style="66" customWidth="1"/>
    <col min="10764" max="10766" width="15.6640625" style="66" customWidth="1"/>
    <col min="10767" max="10767" width="17.5546875" style="66" customWidth="1"/>
    <col min="10768" max="10769" width="16.6640625" style="66" customWidth="1"/>
    <col min="10770" max="11008" width="9.109375" style="66"/>
    <col min="11009" max="11009" width="4" style="66" customWidth="1"/>
    <col min="11010" max="11010" width="6" style="66" customWidth="1"/>
    <col min="11011" max="11011" width="52.109375" style="66" customWidth="1"/>
    <col min="11012" max="11013" width="16.6640625" style="66" customWidth="1"/>
    <col min="11014" max="11014" width="17.44140625" style="66" customWidth="1"/>
    <col min="11015" max="11017" width="14.6640625" style="66" customWidth="1"/>
    <col min="11018" max="11019" width="18" style="66" customWidth="1"/>
    <col min="11020" max="11022" width="15.6640625" style="66" customWidth="1"/>
    <col min="11023" max="11023" width="17.5546875" style="66" customWidth="1"/>
    <col min="11024" max="11025" width="16.6640625" style="66" customWidth="1"/>
    <col min="11026" max="11264" width="9.109375" style="66"/>
    <col min="11265" max="11265" width="4" style="66" customWidth="1"/>
    <col min="11266" max="11266" width="6" style="66" customWidth="1"/>
    <col min="11267" max="11267" width="52.109375" style="66" customWidth="1"/>
    <col min="11268" max="11269" width="16.6640625" style="66" customWidth="1"/>
    <col min="11270" max="11270" width="17.44140625" style="66" customWidth="1"/>
    <col min="11271" max="11273" width="14.6640625" style="66" customWidth="1"/>
    <col min="11274" max="11275" width="18" style="66" customWidth="1"/>
    <col min="11276" max="11278" width="15.6640625" style="66" customWidth="1"/>
    <col min="11279" max="11279" width="17.5546875" style="66" customWidth="1"/>
    <col min="11280" max="11281" width="16.6640625" style="66" customWidth="1"/>
    <col min="11282" max="11520" width="9.109375" style="66"/>
    <col min="11521" max="11521" width="4" style="66" customWidth="1"/>
    <col min="11522" max="11522" width="6" style="66" customWidth="1"/>
    <col min="11523" max="11523" width="52.109375" style="66" customWidth="1"/>
    <col min="11524" max="11525" width="16.6640625" style="66" customWidth="1"/>
    <col min="11526" max="11526" width="17.44140625" style="66" customWidth="1"/>
    <col min="11527" max="11529" width="14.6640625" style="66" customWidth="1"/>
    <col min="11530" max="11531" width="18" style="66" customWidth="1"/>
    <col min="11532" max="11534" width="15.6640625" style="66" customWidth="1"/>
    <col min="11535" max="11535" width="17.5546875" style="66" customWidth="1"/>
    <col min="11536" max="11537" width="16.6640625" style="66" customWidth="1"/>
    <col min="11538" max="11776" width="9.109375" style="66"/>
    <col min="11777" max="11777" width="4" style="66" customWidth="1"/>
    <col min="11778" max="11778" width="6" style="66" customWidth="1"/>
    <col min="11779" max="11779" width="52.109375" style="66" customWidth="1"/>
    <col min="11780" max="11781" width="16.6640625" style="66" customWidth="1"/>
    <col min="11782" max="11782" width="17.44140625" style="66" customWidth="1"/>
    <col min="11783" max="11785" width="14.6640625" style="66" customWidth="1"/>
    <col min="11786" max="11787" width="18" style="66" customWidth="1"/>
    <col min="11788" max="11790" width="15.6640625" style="66" customWidth="1"/>
    <col min="11791" max="11791" width="17.5546875" style="66" customWidth="1"/>
    <col min="11792" max="11793" width="16.6640625" style="66" customWidth="1"/>
    <col min="11794" max="12032" width="9.109375" style="66"/>
    <col min="12033" max="12033" width="4" style="66" customWidth="1"/>
    <col min="12034" max="12034" width="6" style="66" customWidth="1"/>
    <col min="12035" max="12035" width="52.109375" style="66" customWidth="1"/>
    <col min="12036" max="12037" width="16.6640625" style="66" customWidth="1"/>
    <col min="12038" max="12038" width="17.44140625" style="66" customWidth="1"/>
    <col min="12039" max="12041" width="14.6640625" style="66" customWidth="1"/>
    <col min="12042" max="12043" width="18" style="66" customWidth="1"/>
    <col min="12044" max="12046" width="15.6640625" style="66" customWidth="1"/>
    <col min="12047" max="12047" width="17.5546875" style="66" customWidth="1"/>
    <col min="12048" max="12049" width="16.6640625" style="66" customWidth="1"/>
    <col min="12050" max="12288" width="9.109375" style="66"/>
    <col min="12289" max="12289" width="4" style="66" customWidth="1"/>
    <col min="12290" max="12290" width="6" style="66" customWidth="1"/>
    <col min="12291" max="12291" width="52.109375" style="66" customWidth="1"/>
    <col min="12292" max="12293" width="16.6640625" style="66" customWidth="1"/>
    <col min="12294" max="12294" width="17.44140625" style="66" customWidth="1"/>
    <col min="12295" max="12297" width="14.6640625" style="66" customWidth="1"/>
    <col min="12298" max="12299" width="18" style="66" customWidth="1"/>
    <col min="12300" max="12302" width="15.6640625" style="66" customWidth="1"/>
    <col min="12303" max="12303" width="17.5546875" style="66" customWidth="1"/>
    <col min="12304" max="12305" width="16.6640625" style="66" customWidth="1"/>
    <col min="12306" max="12544" width="9.109375" style="66"/>
    <col min="12545" max="12545" width="4" style="66" customWidth="1"/>
    <col min="12546" max="12546" width="6" style="66" customWidth="1"/>
    <col min="12547" max="12547" width="52.109375" style="66" customWidth="1"/>
    <col min="12548" max="12549" width="16.6640625" style="66" customWidth="1"/>
    <col min="12550" max="12550" width="17.44140625" style="66" customWidth="1"/>
    <col min="12551" max="12553" width="14.6640625" style="66" customWidth="1"/>
    <col min="12554" max="12555" width="18" style="66" customWidth="1"/>
    <col min="12556" max="12558" width="15.6640625" style="66" customWidth="1"/>
    <col min="12559" max="12559" width="17.5546875" style="66" customWidth="1"/>
    <col min="12560" max="12561" width="16.6640625" style="66" customWidth="1"/>
    <col min="12562" max="12800" width="9.109375" style="66"/>
    <col min="12801" max="12801" width="4" style="66" customWidth="1"/>
    <col min="12802" max="12802" width="6" style="66" customWidth="1"/>
    <col min="12803" max="12803" width="52.109375" style="66" customWidth="1"/>
    <col min="12804" max="12805" width="16.6640625" style="66" customWidth="1"/>
    <col min="12806" max="12806" width="17.44140625" style="66" customWidth="1"/>
    <col min="12807" max="12809" width="14.6640625" style="66" customWidth="1"/>
    <col min="12810" max="12811" width="18" style="66" customWidth="1"/>
    <col min="12812" max="12814" width="15.6640625" style="66" customWidth="1"/>
    <col min="12815" max="12815" width="17.5546875" style="66" customWidth="1"/>
    <col min="12816" max="12817" width="16.6640625" style="66" customWidth="1"/>
    <col min="12818" max="13056" width="9.109375" style="66"/>
    <col min="13057" max="13057" width="4" style="66" customWidth="1"/>
    <col min="13058" max="13058" width="6" style="66" customWidth="1"/>
    <col min="13059" max="13059" width="52.109375" style="66" customWidth="1"/>
    <col min="13060" max="13061" width="16.6640625" style="66" customWidth="1"/>
    <col min="13062" max="13062" width="17.44140625" style="66" customWidth="1"/>
    <col min="13063" max="13065" width="14.6640625" style="66" customWidth="1"/>
    <col min="13066" max="13067" width="18" style="66" customWidth="1"/>
    <col min="13068" max="13070" width="15.6640625" style="66" customWidth="1"/>
    <col min="13071" max="13071" width="17.5546875" style="66" customWidth="1"/>
    <col min="13072" max="13073" width="16.6640625" style="66" customWidth="1"/>
    <col min="13074" max="13312" width="9.109375" style="66"/>
    <col min="13313" max="13313" width="4" style="66" customWidth="1"/>
    <col min="13314" max="13314" width="6" style="66" customWidth="1"/>
    <col min="13315" max="13315" width="52.109375" style="66" customWidth="1"/>
    <col min="13316" max="13317" width="16.6640625" style="66" customWidth="1"/>
    <col min="13318" max="13318" width="17.44140625" style="66" customWidth="1"/>
    <col min="13319" max="13321" width="14.6640625" style="66" customWidth="1"/>
    <col min="13322" max="13323" width="18" style="66" customWidth="1"/>
    <col min="13324" max="13326" width="15.6640625" style="66" customWidth="1"/>
    <col min="13327" max="13327" width="17.5546875" style="66" customWidth="1"/>
    <col min="13328" max="13329" width="16.6640625" style="66" customWidth="1"/>
    <col min="13330" max="13568" width="9.109375" style="66"/>
    <col min="13569" max="13569" width="4" style="66" customWidth="1"/>
    <col min="13570" max="13570" width="6" style="66" customWidth="1"/>
    <col min="13571" max="13571" width="52.109375" style="66" customWidth="1"/>
    <col min="13572" max="13573" width="16.6640625" style="66" customWidth="1"/>
    <col min="13574" max="13574" width="17.44140625" style="66" customWidth="1"/>
    <col min="13575" max="13577" width="14.6640625" style="66" customWidth="1"/>
    <col min="13578" max="13579" width="18" style="66" customWidth="1"/>
    <col min="13580" max="13582" width="15.6640625" style="66" customWidth="1"/>
    <col min="13583" max="13583" width="17.5546875" style="66" customWidth="1"/>
    <col min="13584" max="13585" width="16.6640625" style="66" customWidth="1"/>
    <col min="13586" max="13824" width="9.109375" style="66"/>
    <col min="13825" max="13825" width="4" style="66" customWidth="1"/>
    <col min="13826" max="13826" width="6" style="66" customWidth="1"/>
    <col min="13827" max="13827" width="52.109375" style="66" customWidth="1"/>
    <col min="13828" max="13829" width="16.6640625" style="66" customWidth="1"/>
    <col min="13830" max="13830" width="17.44140625" style="66" customWidth="1"/>
    <col min="13831" max="13833" width="14.6640625" style="66" customWidth="1"/>
    <col min="13834" max="13835" width="18" style="66" customWidth="1"/>
    <col min="13836" max="13838" width="15.6640625" style="66" customWidth="1"/>
    <col min="13839" max="13839" width="17.5546875" style="66" customWidth="1"/>
    <col min="13840" max="13841" width="16.6640625" style="66" customWidth="1"/>
    <col min="13842" max="14080" width="9.109375" style="66"/>
    <col min="14081" max="14081" width="4" style="66" customWidth="1"/>
    <col min="14082" max="14082" width="6" style="66" customWidth="1"/>
    <col min="14083" max="14083" width="52.109375" style="66" customWidth="1"/>
    <col min="14084" max="14085" width="16.6640625" style="66" customWidth="1"/>
    <col min="14086" max="14086" width="17.44140625" style="66" customWidth="1"/>
    <col min="14087" max="14089" width="14.6640625" style="66" customWidth="1"/>
    <col min="14090" max="14091" width="18" style="66" customWidth="1"/>
    <col min="14092" max="14094" width="15.6640625" style="66" customWidth="1"/>
    <col min="14095" max="14095" width="17.5546875" style="66" customWidth="1"/>
    <col min="14096" max="14097" width="16.6640625" style="66" customWidth="1"/>
    <col min="14098" max="14336" width="9.109375" style="66"/>
    <col min="14337" max="14337" width="4" style="66" customWidth="1"/>
    <col min="14338" max="14338" width="6" style="66" customWidth="1"/>
    <col min="14339" max="14339" width="52.109375" style="66" customWidth="1"/>
    <col min="14340" max="14341" width="16.6640625" style="66" customWidth="1"/>
    <col min="14342" max="14342" width="17.44140625" style="66" customWidth="1"/>
    <col min="14343" max="14345" width="14.6640625" style="66" customWidth="1"/>
    <col min="14346" max="14347" width="18" style="66" customWidth="1"/>
    <col min="14348" max="14350" width="15.6640625" style="66" customWidth="1"/>
    <col min="14351" max="14351" width="17.5546875" style="66" customWidth="1"/>
    <col min="14352" max="14353" width="16.6640625" style="66" customWidth="1"/>
    <col min="14354" max="14592" width="9.109375" style="66"/>
    <col min="14593" max="14593" width="4" style="66" customWidth="1"/>
    <col min="14594" max="14594" width="6" style="66" customWidth="1"/>
    <col min="14595" max="14595" width="52.109375" style="66" customWidth="1"/>
    <col min="14596" max="14597" width="16.6640625" style="66" customWidth="1"/>
    <col min="14598" max="14598" width="17.44140625" style="66" customWidth="1"/>
    <col min="14599" max="14601" width="14.6640625" style="66" customWidth="1"/>
    <col min="14602" max="14603" width="18" style="66" customWidth="1"/>
    <col min="14604" max="14606" width="15.6640625" style="66" customWidth="1"/>
    <col min="14607" max="14607" width="17.5546875" style="66" customWidth="1"/>
    <col min="14608" max="14609" width="16.6640625" style="66" customWidth="1"/>
    <col min="14610" max="14848" width="9.109375" style="66"/>
    <col min="14849" max="14849" width="4" style="66" customWidth="1"/>
    <col min="14850" max="14850" width="6" style="66" customWidth="1"/>
    <col min="14851" max="14851" width="52.109375" style="66" customWidth="1"/>
    <col min="14852" max="14853" width="16.6640625" style="66" customWidth="1"/>
    <col min="14854" max="14854" width="17.44140625" style="66" customWidth="1"/>
    <col min="14855" max="14857" width="14.6640625" style="66" customWidth="1"/>
    <col min="14858" max="14859" width="18" style="66" customWidth="1"/>
    <col min="14860" max="14862" width="15.6640625" style="66" customWidth="1"/>
    <col min="14863" max="14863" width="17.5546875" style="66" customWidth="1"/>
    <col min="14864" max="14865" width="16.6640625" style="66" customWidth="1"/>
    <col min="14866" max="15104" width="9.109375" style="66"/>
    <col min="15105" max="15105" width="4" style="66" customWidth="1"/>
    <col min="15106" max="15106" width="6" style="66" customWidth="1"/>
    <col min="15107" max="15107" width="52.109375" style="66" customWidth="1"/>
    <col min="15108" max="15109" width="16.6640625" style="66" customWidth="1"/>
    <col min="15110" max="15110" width="17.44140625" style="66" customWidth="1"/>
    <col min="15111" max="15113" width="14.6640625" style="66" customWidth="1"/>
    <col min="15114" max="15115" width="18" style="66" customWidth="1"/>
    <col min="15116" max="15118" width="15.6640625" style="66" customWidth="1"/>
    <col min="15119" max="15119" width="17.5546875" style="66" customWidth="1"/>
    <col min="15120" max="15121" width="16.6640625" style="66" customWidth="1"/>
    <col min="15122" max="15360" width="9.109375" style="66"/>
    <col min="15361" max="15361" width="4" style="66" customWidth="1"/>
    <col min="15362" max="15362" width="6" style="66" customWidth="1"/>
    <col min="15363" max="15363" width="52.109375" style="66" customWidth="1"/>
    <col min="15364" max="15365" width="16.6640625" style="66" customWidth="1"/>
    <col min="15366" max="15366" width="17.44140625" style="66" customWidth="1"/>
    <col min="15367" max="15369" width="14.6640625" style="66" customWidth="1"/>
    <col min="15370" max="15371" width="18" style="66" customWidth="1"/>
    <col min="15372" max="15374" width="15.6640625" style="66" customWidth="1"/>
    <col min="15375" max="15375" width="17.5546875" style="66" customWidth="1"/>
    <col min="15376" max="15377" width="16.6640625" style="66" customWidth="1"/>
    <col min="15378" max="15616" width="9.109375" style="66"/>
    <col min="15617" max="15617" width="4" style="66" customWidth="1"/>
    <col min="15618" max="15618" width="6" style="66" customWidth="1"/>
    <col min="15619" max="15619" width="52.109375" style="66" customWidth="1"/>
    <col min="15620" max="15621" width="16.6640625" style="66" customWidth="1"/>
    <col min="15622" max="15622" width="17.44140625" style="66" customWidth="1"/>
    <col min="15623" max="15625" width="14.6640625" style="66" customWidth="1"/>
    <col min="15626" max="15627" width="18" style="66" customWidth="1"/>
    <col min="15628" max="15630" width="15.6640625" style="66" customWidth="1"/>
    <col min="15631" max="15631" width="17.5546875" style="66" customWidth="1"/>
    <col min="15632" max="15633" width="16.6640625" style="66" customWidth="1"/>
    <col min="15634" max="15872" width="9.109375" style="66"/>
    <col min="15873" max="15873" width="4" style="66" customWidth="1"/>
    <col min="15874" max="15874" width="6" style="66" customWidth="1"/>
    <col min="15875" max="15875" width="52.109375" style="66" customWidth="1"/>
    <col min="15876" max="15877" width="16.6640625" style="66" customWidth="1"/>
    <col min="15878" max="15878" width="17.44140625" style="66" customWidth="1"/>
    <col min="15879" max="15881" width="14.6640625" style="66" customWidth="1"/>
    <col min="15882" max="15883" width="18" style="66" customWidth="1"/>
    <col min="15884" max="15886" width="15.6640625" style="66" customWidth="1"/>
    <col min="15887" max="15887" width="17.5546875" style="66" customWidth="1"/>
    <col min="15888" max="15889" width="16.6640625" style="66" customWidth="1"/>
    <col min="15890" max="16128" width="9.109375" style="66"/>
    <col min="16129" max="16129" width="4" style="66" customWidth="1"/>
    <col min="16130" max="16130" width="6" style="66" customWidth="1"/>
    <col min="16131" max="16131" width="52.109375" style="66" customWidth="1"/>
    <col min="16132" max="16133" width="16.6640625" style="66" customWidth="1"/>
    <col min="16134" max="16134" width="17.44140625" style="66" customWidth="1"/>
    <col min="16135" max="16137" width="14.6640625" style="66" customWidth="1"/>
    <col min="16138" max="16139" width="18" style="66" customWidth="1"/>
    <col min="16140" max="16142" width="15.6640625" style="66" customWidth="1"/>
    <col min="16143" max="16143" width="17.5546875" style="66" customWidth="1"/>
    <col min="16144" max="16145" width="16.6640625" style="66" customWidth="1"/>
    <col min="16146" max="16384" width="9.109375" style="66"/>
  </cols>
  <sheetData>
    <row r="1" spans="1:17" ht="21" customHeight="1" x14ac:dyDescent="0.3">
      <c r="M1" s="191" t="s">
        <v>200</v>
      </c>
      <c r="N1" s="191"/>
    </row>
    <row r="2" spans="1:17" s="67" customFormat="1" ht="21" customHeight="1" x14ac:dyDescent="0.3">
      <c r="A2" s="192" t="s">
        <v>201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7" s="67" customFormat="1" ht="20.25" customHeigh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P3" s="68"/>
      <c r="Q3" s="68"/>
    </row>
    <row r="4" spans="1:17" s="147" customFormat="1" ht="24.75" customHeight="1" thickBot="1" x14ac:dyDescent="0.4">
      <c r="A4" s="144" t="s">
        <v>463</v>
      </c>
      <c r="B4" s="145"/>
      <c r="C4" s="145"/>
      <c r="D4" s="146"/>
    </row>
    <row r="5" spans="1:17" s="147" customFormat="1" ht="24.75" customHeight="1" thickBot="1" x14ac:dyDescent="0.4">
      <c r="A5" s="148" t="s">
        <v>464</v>
      </c>
      <c r="B5" s="149"/>
      <c r="C5" s="149"/>
      <c r="D5" s="150"/>
    </row>
    <row r="6" spans="1:17" s="147" customFormat="1" ht="24.75" customHeight="1" thickBot="1" x14ac:dyDescent="0.4">
      <c r="A6" s="148" t="s">
        <v>465</v>
      </c>
      <c r="B6" s="149"/>
      <c r="C6" s="149"/>
      <c r="D6" s="150"/>
    </row>
    <row r="7" spans="1:17" s="67" customFormat="1" ht="24.75" customHeight="1" x14ac:dyDescent="0.35">
      <c r="A7" s="70"/>
      <c r="B7" s="71"/>
      <c r="C7" s="71"/>
      <c r="D7" s="69"/>
      <c r="E7" s="69"/>
      <c r="F7" s="69"/>
      <c r="K7" s="47"/>
      <c r="P7" s="69"/>
      <c r="Q7" s="69"/>
    </row>
    <row r="8" spans="1:17" s="75" customFormat="1" ht="23.4" x14ac:dyDescent="0.45">
      <c r="A8" s="72"/>
      <c r="B8" s="73"/>
      <c r="C8" s="74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P8" s="73"/>
      <c r="Q8" s="73"/>
    </row>
    <row r="9" spans="1:17" s="75" customFormat="1" ht="16.2" thickBot="1" x14ac:dyDescent="0.3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P9" s="73"/>
      <c r="Q9" s="73"/>
    </row>
    <row r="10" spans="1:17" s="76" customFormat="1" ht="12.75" customHeight="1" x14ac:dyDescent="0.2">
      <c r="A10" s="193" t="s">
        <v>202</v>
      </c>
      <c r="B10" s="195" t="s">
        <v>203</v>
      </c>
      <c r="C10" s="197" t="s">
        <v>204</v>
      </c>
      <c r="D10" s="199" t="s">
        <v>205</v>
      </c>
      <c r="E10" s="199" t="s">
        <v>206</v>
      </c>
      <c r="F10" s="199" t="s">
        <v>207</v>
      </c>
      <c r="G10" s="201" t="s">
        <v>208</v>
      </c>
      <c r="H10" s="201" t="s">
        <v>209</v>
      </c>
      <c r="I10" s="201" t="s">
        <v>210</v>
      </c>
      <c r="J10" s="201" t="s">
        <v>211</v>
      </c>
      <c r="K10" s="201" t="s">
        <v>443</v>
      </c>
      <c r="L10" s="201" t="s">
        <v>212</v>
      </c>
      <c r="M10" s="201" t="s">
        <v>213</v>
      </c>
      <c r="N10" s="201" t="s">
        <v>214</v>
      </c>
      <c r="O10" s="201" t="s">
        <v>215</v>
      </c>
      <c r="P10" s="199" t="s">
        <v>216</v>
      </c>
      <c r="Q10" s="199" t="s">
        <v>217</v>
      </c>
    </row>
    <row r="11" spans="1:17" s="76" customFormat="1" ht="115.5" customHeight="1" thickBot="1" x14ac:dyDescent="0.25">
      <c r="A11" s="194"/>
      <c r="B11" s="196"/>
      <c r="C11" s="198"/>
      <c r="D11" s="200"/>
      <c r="E11" s="200"/>
      <c r="F11" s="200"/>
      <c r="G11" s="202"/>
      <c r="H11" s="202"/>
      <c r="I11" s="202"/>
      <c r="J11" s="202"/>
      <c r="K11" s="202"/>
      <c r="L11" s="202"/>
      <c r="M11" s="202"/>
      <c r="N11" s="202"/>
      <c r="O11" s="202"/>
      <c r="P11" s="200"/>
      <c r="Q11" s="200"/>
    </row>
    <row r="12" spans="1:17" s="83" customFormat="1" ht="12.75" customHeight="1" thickTop="1" x14ac:dyDescent="0.2">
      <c r="A12" s="77"/>
      <c r="B12" s="78"/>
      <c r="C12" s="79"/>
      <c r="D12" s="78"/>
      <c r="E12" s="80" t="s">
        <v>189</v>
      </c>
      <c r="F12" s="78"/>
      <c r="G12" s="81" t="s">
        <v>27</v>
      </c>
      <c r="H12" s="81" t="s">
        <v>58</v>
      </c>
      <c r="I12" s="81" t="s">
        <v>96</v>
      </c>
      <c r="J12" s="81" t="s">
        <v>109</v>
      </c>
      <c r="K12" s="81" t="s">
        <v>119</v>
      </c>
      <c r="L12" s="81" t="s">
        <v>123</v>
      </c>
      <c r="M12" s="81" t="s">
        <v>218</v>
      </c>
      <c r="N12" s="81" t="s">
        <v>219</v>
      </c>
      <c r="O12" s="82" t="s">
        <v>186</v>
      </c>
      <c r="P12" s="78"/>
      <c r="Q12" s="78"/>
    </row>
    <row r="13" spans="1:17" s="89" customFormat="1" ht="21.75" customHeight="1" thickBot="1" x14ac:dyDescent="0.25">
      <c r="A13" s="84">
        <v>1</v>
      </c>
      <c r="B13" s="85">
        <v>2</v>
      </c>
      <c r="C13" s="85">
        <v>3</v>
      </c>
      <c r="D13" s="86" t="s">
        <v>220</v>
      </c>
      <c r="E13" s="86">
        <v>5</v>
      </c>
      <c r="F13" s="86" t="s">
        <v>221</v>
      </c>
      <c r="G13" s="87">
        <v>7</v>
      </c>
      <c r="H13" s="87">
        <v>8</v>
      </c>
      <c r="I13" s="87">
        <v>9</v>
      </c>
      <c r="J13" s="87">
        <v>10</v>
      </c>
      <c r="K13" s="87">
        <v>11</v>
      </c>
      <c r="L13" s="87">
        <v>12</v>
      </c>
      <c r="M13" s="87">
        <v>13</v>
      </c>
      <c r="N13" s="87">
        <v>14</v>
      </c>
      <c r="O13" s="88">
        <v>15</v>
      </c>
      <c r="P13" s="85">
        <v>16</v>
      </c>
      <c r="Q13" s="85">
        <v>17</v>
      </c>
    </row>
    <row r="14" spans="1:17" s="75" customFormat="1" ht="12" customHeight="1" thickTop="1" x14ac:dyDescent="0.3">
      <c r="A14" s="205" t="s">
        <v>222</v>
      </c>
      <c r="B14" s="206"/>
      <c r="C14" s="206"/>
      <c r="D14" s="90">
        <f>SUM(D15)</f>
        <v>13519516.339999996</v>
      </c>
      <c r="E14" s="90">
        <f t="shared" ref="E14:Q14" si="0">SUM(E15)</f>
        <v>12326084.339999996</v>
      </c>
      <c r="F14" s="90">
        <f t="shared" si="0"/>
        <v>1193432</v>
      </c>
      <c r="G14" s="90">
        <f t="shared" si="0"/>
        <v>30000</v>
      </c>
      <c r="H14" s="90">
        <f t="shared" si="0"/>
        <v>0</v>
      </c>
      <c r="I14" s="90">
        <f t="shared" si="0"/>
        <v>1013432</v>
      </c>
      <c r="J14" s="90">
        <f t="shared" si="0"/>
        <v>150000</v>
      </c>
      <c r="K14" s="90">
        <f t="shared" si="0"/>
        <v>0</v>
      </c>
      <c r="L14" s="90">
        <f t="shared" si="0"/>
        <v>0</v>
      </c>
      <c r="M14" s="90">
        <f t="shared" si="0"/>
        <v>0</v>
      </c>
      <c r="N14" s="90">
        <f t="shared" si="0"/>
        <v>0</v>
      </c>
      <c r="O14" s="90">
        <f t="shared" si="0"/>
        <v>0</v>
      </c>
      <c r="P14" s="90">
        <f t="shared" si="0"/>
        <v>13571955.985699996</v>
      </c>
      <c r="Q14" s="90">
        <f t="shared" si="0"/>
        <v>13624657.829628495</v>
      </c>
    </row>
    <row r="15" spans="1:17" s="92" customFormat="1" ht="12" customHeight="1" x14ac:dyDescent="0.3">
      <c r="A15" s="203" t="s">
        <v>223</v>
      </c>
      <c r="B15" s="204"/>
      <c r="C15" s="204"/>
      <c r="D15" s="91">
        <f>D16+D123</f>
        <v>13519516.339999996</v>
      </c>
      <c r="E15" s="91">
        <f t="shared" ref="E15:Q15" si="1">E16+E123</f>
        <v>12326084.339999996</v>
      </c>
      <c r="F15" s="91">
        <f t="shared" si="1"/>
        <v>1193432</v>
      </c>
      <c r="G15" s="91">
        <f t="shared" si="1"/>
        <v>30000</v>
      </c>
      <c r="H15" s="91">
        <f t="shared" si="1"/>
        <v>0</v>
      </c>
      <c r="I15" s="91">
        <f t="shared" si="1"/>
        <v>1013432</v>
      </c>
      <c r="J15" s="91">
        <f t="shared" si="1"/>
        <v>150000</v>
      </c>
      <c r="K15" s="91">
        <f t="shared" si="1"/>
        <v>0</v>
      </c>
      <c r="L15" s="91">
        <f t="shared" si="1"/>
        <v>0</v>
      </c>
      <c r="M15" s="91">
        <f t="shared" si="1"/>
        <v>0</v>
      </c>
      <c r="N15" s="91">
        <f t="shared" si="1"/>
        <v>0</v>
      </c>
      <c r="O15" s="91">
        <f t="shared" si="1"/>
        <v>0</v>
      </c>
      <c r="P15" s="91">
        <f t="shared" si="1"/>
        <v>13571955.985699996</v>
      </c>
      <c r="Q15" s="91">
        <f t="shared" si="1"/>
        <v>13624657.829628495</v>
      </c>
    </row>
    <row r="16" spans="1:17" ht="12" customHeight="1" x14ac:dyDescent="0.3">
      <c r="A16" s="203" t="s">
        <v>224</v>
      </c>
      <c r="B16" s="204"/>
      <c r="C16" s="204"/>
      <c r="D16" s="93">
        <f>D17+D75+D91+D93+D97+D120+D95</f>
        <v>13519516.339999996</v>
      </c>
      <c r="E16" s="93">
        <f t="shared" ref="E16:Q16" si="2">E17+E75+E91+E93+E97+E120+E95</f>
        <v>12326084.339999996</v>
      </c>
      <c r="F16" s="93">
        <f t="shared" si="2"/>
        <v>1193432</v>
      </c>
      <c r="G16" s="93">
        <f t="shared" si="2"/>
        <v>30000</v>
      </c>
      <c r="H16" s="93">
        <f t="shared" si="2"/>
        <v>0</v>
      </c>
      <c r="I16" s="93">
        <f t="shared" si="2"/>
        <v>1013432</v>
      </c>
      <c r="J16" s="93">
        <f t="shared" si="2"/>
        <v>150000</v>
      </c>
      <c r="K16" s="93">
        <f t="shared" si="2"/>
        <v>0</v>
      </c>
      <c r="L16" s="93">
        <f t="shared" si="2"/>
        <v>0</v>
      </c>
      <c r="M16" s="93">
        <f t="shared" si="2"/>
        <v>0</v>
      </c>
      <c r="N16" s="93">
        <f t="shared" si="2"/>
        <v>0</v>
      </c>
      <c r="O16" s="93">
        <f t="shared" si="2"/>
        <v>0</v>
      </c>
      <c r="P16" s="93">
        <f t="shared" si="2"/>
        <v>13571955.985699996</v>
      </c>
      <c r="Q16" s="93">
        <f t="shared" si="2"/>
        <v>13624657.829628495</v>
      </c>
    </row>
    <row r="17" spans="1:17" ht="12" customHeight="1" x14ac:dyDescent="0.3">
      <c r="A17" s="203" t="s">
        <v>225</v>
      </c>
      <c r="B17" s="204"/>
      <c r="C17" s="204"/>
      <c r="D17" s="94">
        <f>SUM(D18)</f>
        <v>11844516.339999996</v>
      </c>
      <c r="E17" s="94">
        <f t="shared" ref="E17:Q17" si="3">SUM(E18)</f>
        <v>11426084.339999996</v>
      </c>
      <c r="F17" s="94">
        <f t="shared" si="3"/>
        <v>418432</v>
      </c>
      <c r="G17" s="94">
        <f t="shared" si="3"/>
        <v>30000</v>
      </c>
      <c r="H17" s="94">
        <f t="shared" si="3"/>
        <v>0</v>
      </c>
      <c r="I17" s="94">
        <f t="shared" si="3"/>
        <v>388432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94">
        <f t="shared" si="3"/>
        <v>0</v>
      </c>
      <c r="N17" s="94">
        <f t="shared" si="3"/>
        <v>0</v>
      </c>
      <c r="O17" s="94">
        <f t="shared" si="3"/>
        <v>0</v>
      </c>
      <c r="P17" s="94">
        <f t="shared" si="3"/>
        <v>11896955.985699996</v>
      </c>
      <c r="Q17" s="94">
        <f t="shared" si="3"/>
        <v>11949657.829628495</v>
      </c>
    </row>
    <row r="18" spans="1:17" ht="12" customHeight="1" x14ac:dyDescent="0.3">
      <c r="A18" s="95"/>
      <c r="B18" s="96" t="s">
        <v>226</v>
      </c>
      <c r="C18" s="97" t="s">
        <v>227</v>
      </c>
      <c r="D18" s="94">
        <f>D19+D27+D59+D66+D69+D72</f>
        <v>11844516.339999996</v>
      </c>
      <c r="E18" s="94">
        <f t="shared" ref="E18:Q18" si="4">E19+E27+E59+E66+E69+E72</f>
        <v>11426084.339999996</v>
      </c>
      <c r="F18" s="94">
        <f t="shared" si="4"/>
        <v>418432</v>
      </c>
      <c r="G18" s="94">
        <f t="shared" si="4"/>
        <v>30000</v>
      </c>
      <c r="H18" s="94">
        <f t="shared" si="4"/>
        <v>0</v>
      </c>
      <c r="I18" s="94">
        <f t="shared" si="4"/>
        <v>388432</v>
      </c>
      <c r="J18" s="94">
        <f t="shared" si="4"/>
        <v>0</v>
      </c>
      <c r="K18" s="94">
        <f t="shared" si="4"/>
        <v>0</v>
      </c>
      <c r="L18" s="94">
        <f t="shared" si="4"/>
        <v>0</v>
      </c>
      <c r="M18" s="94">
        <f t="shared" si="4"/>
        <v>0</v>
      </c>
      <c r="N18" s="94">
        <f t="shared" si="4"/>
        <v>0</v>
      </c>
      <c r="O18" s="94">
        <f t="shared" si="4"/>
        <v>0</v>
      </c>
      <c r="P18" s="94">
        <f t="shared" si="4"/>
        <v>11896955.985699996</v>
      </c>
      <c r="Q18" s="94">
        <f t="shared" si="4"/>
        <v>11949657.829628495</v>
      </c>
    </row>
    <row r="19" spans="1:17" ht="12" customHeight="1" x14ac:dyDescent="0.3">
      <c r="A19" s="95"/>
      <c r="B19" s="96" t="s">
        <v>228</v>
      </c>
      <c r="C19" s="97" t="s">
        <v>229</v>
      </c>
      <c r="D19" s="94">
        <f>D20+D22+D24</f>
        <v>10810929.139999997</v>
      </c>
      <c r="E19" s="94">
        <f t="shared" ref="E19:Q19" si="5">E20+E22+E24</f>
        <v>10628097.139999997</v>
      </c>
      <c r="F19" s="94">
        <f t="shared" si="5"/>
        <v>182832</v>
      </c>
      <c r="G19" s="94">
        <f t="shared" si="5"/>
        <v>0</v>
      </c>
      <c r="H19" s="94">
        <f t="shared" si="5"/>
        <v>0</v>
      </c>
      <c r="I19" s="94">
        <f t="shared" si="5"/>
        <v>182832</v>
      </c>
      <c r="J19" s="94">
        <f t="shared" si="5"/>
        <v>0</v>
      </c>
      <c r="K19" s="94">
        <f t="shared" si="5"/>
        <v>0</v>
      </c>
      <c r="L19" s="94">
        <f t="shared" si="5"/>
        <v>0</v>
      </c>
      <c r="M19" s="94">
        <f t="shared" si="5"/>
        <v>0</v>
      </c>
      <c r="N19" s="94">
        <f t="shared" si="5"/>
        <v>0</v>
      </c>
      <c r="O19" s="94">
        <f t="shared" si="5"/>
        <v>0</v>
      </c>
      <c r="P19" s="94">
        <f t="shared" si="5"/>
        <v>10863368.785699997</v>
      </c>
      <c r="Q19" s="94">
        <f t="shared" si="5"/>
        <v>10916070.629628496</v>
      </c>
    </row>
    <row r="20" spans="1:17" ht="12" customHeight="1" x14ac:dyDescent="0.3">
      <c r="A20" s="95"/>
      <c r="B20" s="96" t="s">
        <v>230</v>
      </c>
      <c r="C20" s="97" t="s">
        <v>231</v>
      </c>
      <c r="D20" s="94">
        <f>SUM(D21:D21)</f>
        <v>8948744.9999999981</v>
      </c>
      <c r="E20" s="94">
        <f t="shared" ref="E20:Q20" si="6">SUM(E21:E21)</f>
        <v>8792744.9999999981</v>
      </c>
      <c r="F20" s="94">
        <f t="shared" si="6"/>
        <v>156000</v>
      </c>
      <c r="G20" s="94">
        <f t="shared" si="6"/>
        <v>0</v>
      </c>
      <c r="H20" s="94">
        <f t="shared" si="6"/>
        <v>0</v>
      </c>
      <c r="I20" s="94">
        <f t="shared" si="6"/>
        <v>156000</v>
      </c>
      <c r="J20" s="94">
        <f t="shared" si="6"/>
        <v>0</v>
      </c>
      <c r="K20" s="94">
        <f t="shared" si="6"/>
        <v>0</v>
      </c>
      <c r="L20" s="94">
        <f t="shared" si="6"/>
        <v>0</v>
      </c>
      <c r="M20" s="94">
        <f t="shared" si="6"/>
        <v>0</v>
      </c>
      <c r="N20" s="94">
        <f t="shared" si="6"/>
        <v>0</v>
      </c>
      <c r="O20" s="94">
        <f t="shared" si="6"/>
        <v>0</v>
      </c>
      <c r="P20" s="94">
        <f t="shared" si="6"/>
        <v>8993488.7249999978</v>
      </c>
      <c r="Q20" s="94">
        <f t="shared" si="6"/>
        <v>9038456.1686249971</v>
      </c>
    </row>
    <row r="21" spans="1:17" ht="12" customHeight="1" x14ac:dyDescent="0.3">
      <c r="A21" s="98" t="s">
        <v>232</v>
      </c>
      <c r="B21" s="99" t="s">
        <v>233</v>
      </c>
      <c r="C21" s="100" t="s">
        <v>234</v>
      </c>
      <c r="D21" s="101">
        <f>E21+F21</f>
        <v>8948744.9999999981</v>
      </c>
      <c r="E21" s="125">
        <f>8749000*1.005</f>
        <v>8792744.9999999981</v>
      </c>
      <c r="F21" s="101">
        <f>SUM(G21:N21)</f>
        <v>156000</v>
      </c>
      <c r="G21" s="127"/>
      <c r="H21" s="127"/>
      <c r="I21" s="127">
        <f>13000*12</f>
        <v>156000</v>
      </c>
      <c r="J21" s="127"/>
      <c r="K21" s="127"/>
      <c r="L21" s="127"/>
      <c r="M21" s="127"/>
      <c r="N21" s="127"/>
      <c r="O21" s="128"/>
      <c r="P21" s="125">
        <f>D21*1.005</f>
        <v>8993488.7249999978</v>
      </c>
      <c r="Q21" s="125">
        <f>P21*1.005</f>
        <v>9038456.1686249971</v>
      </c>
    </row>
    <row r="22" spans="1:17" ht="12" customHeight="1" x14ac:dyDescent="0.3">
      <c r="A22" s="102"/>
      <c r="B22" s="103">
        <v>312</v>
      </c>
      <c r="C22" s="104" t="s">
        <v>235</v>
      </c>
      <c r="D22" s="105">
        <f>SUM(D23)</f>
        <v>323000</v>
      </c>
      <c r="E22" s="105">
        <f t="shared" ref="E22:Q22" si="7">SUM(E23)</f>
        <v>323000</v>
      </c>
      <c r="F22" s="105">
        <f t="shared" si="7"/>
        <v>0</v>
      </c>
      <c r="G22" s="105">
        <f t="shared" si="7"/>
        <v>0</v>
      </c>
      <c r="H22" s="105">
        <f t="shared" si="7"/>
        <v>0</v>
      </c>
      <c r="I22" s="105">
        <f t="shared" si="7"/>
        <v>0</v>
      </c>
      <c r="J22" s="105">
        <f t="shared" si="7"/>
        <v>0</v>
      </c>
      <c r="K22" s="105">
        <f t="shared" si="7"/>
        <v>0</v>
      </c>
      <c r="L22" s="105">
        <f t="shared" si="7"/>
        <v>0</v>
      </c>
      <c r="M22" s="105">
        <f t="shared" si="7"/>
        <v>0</v>
      </c>
      <c r="N22" s="105">
        <f t="shared" si="7"/>
        <v>0</v>
      </c>
      <c r="O22" s="105">
        <f t="shared" si="7"/>
        <v>0</v>
      </c>
      <c r="P22" s="105">
        <f t="shared" si="7"/>
        <v>323000</v>
      </c>
      <c r="Q22" s="105">
        <f t="shared" si="7"/>
        <v>323000</v>
      </c>
    </row>
    <row r="23" spans="1:17" ht="12" customHeight="1" x14ac:dyDescent="0.3">
      <c r="A23" s="98" t="s">
        <v>236</v>
      </c>
      <c r="B23" s="99" t="s">
        <v>237</v>
      </c>
      <c r="C23" s="106" t="s">
        <v>238</v>
      </c>
      <c r="D23" s="101">
        <f>E23+F23</f>
        <v>323000</v>
      </c>
      <c r="E23" s="125">
        <v>323000</v>
      </c>
      <c r="F23" s="101">
        <f>SUM(G23:N23)</f>
        <v>0</v>
      </c>
      <c r="G23" s="127"/>
      <c r="H23" s="127"/>
      <c r="I23" s="127"/>
      <c r="J23" s="127"/>
      <c r="K23" s="127"/>
      <c r="L23" s="127"/>
      <c r="M23" s="127"/>
      <c r="N23" s="127"/>
      <c r="O23" s="128"/>
      <c r="P23" s="125">
        <v>323000</v>
      </c>
      <c r="Q23" s="125">
        <v>323000</v>
      </c>
    </row>
    <row r="24" spans="1:17" ht="12" customHeight="1" x14ac:dyDescent="0.3">
      <c r="A24" s="102"/>
      <c r="B24" s="103">
        <v>313</v>
      </c>
      <c r="C24" s="104" t="s">
        <v>239</v>
      </c>
      <c r="D24" s="105">
        <f>SUM(D25:D26)</f>
        <v>1539184.1399999997</v>
      </c>
      <c r="E24" s="105">
        <f t="shared" ref="E24:Q24" si="8">SUM(E25:E26)</f>
        <v>1512352.1399999997</v>
      </c>
      <c r="F24" s="105">
        <f t="shared" si="8"/>
        <v>26832</v>
      </c>
      <c r="G24" s="105">
        <f t="shared" si="8"/>
        <v>0</v>
      </c>
      <c r="H24" s="105">
        <f t="shared" si="8"/>
        <v>0</v>
      </c>
      <c r="I24" s="105">
        <f t="shared" si="8"/>
        <v>26832</v>
      </c>
      <c r="J24" s="105">
        <f t="shared" si="8"/>
        <v>0</v>
      </c>
      <c r="K24" s="105">
        <f t="shared" si="8"/>
        <v>0</v>
      </c>
      <c r="L24" s="105">
        <f t="shared" si="8"/>
        <v>0</v>
      </c>
      <c r="M24" s="105">
        <f t="shared" si="8"/>
        <v>0</v>
      </c>
      <c r="N24" s="105">
        <f t="shared" si="8"/>
        <v>0</v>
      </c>
      <c r="O24" s="105">
        <f t="shared" si="8"/>
        <v>0</v>
      </c>
      <c r="P24" s="105">
        <f t="shared" si="8"/>
        <v>1546880.0606999996</v>
      </c>
      <c r="Q24" s="105">
        <f t="shared" si="8"/>
        <v>1554614.4610034996</v>
      </c>
    </row>
    <row r="25" spans="1:17" ht="12" customHeight="1" x14ac:dyDescent="0.3">
      <c r="A25" s="98" t="s">
        <v>226</v>
      </c>
      <c r="B25" s="99" t="s">
        <v>240</v>
      </c>
      <c r="C25" s="106" t="s">
        <v>241</v>
      </c>
      <c r="D25" s="101">
        <f>E25+F25</f>
        <v>1387055.4749999996</v>
      </c>
      <c r="E25" s="125">
        <f>E21*15.5%</f>
        <v>1362875.4749999996</v>
      </c>
      <c r="F25" s="101">
        <f>SUM(G25:N25)</f>
        <v>24180</v>
      </c>
      <c r="G25" s="127"/>
      <c r="H25" s="127"/>
      <c r="I25" s="127">
        <f>I21*15.5%</f>
        <v>24180</v>
      </c>
      <c r="J25" s="127"/>
      <c r="K25" s="127"/>
      <c r="L25" s="127"/>
      <c r="M25" s="127"/>
      <c r="N25" s="127"/>
      <c r="O25" s="128"/>
      <c r="P25" s="125">
        <f>P21*15.5%</f>
        <v>1393990.7523749997</v>
      </c>
      <c r="Q25" s="125">
        <f>Q21*15.5%</f>
        <v>1400960.7061368746</v>
      </c>
    </row>
    <row r="26" spans="1:17" ht="12" customHeight="1" x14ac:dyDescent="0.3">
      <c r="A26" s="98" t="s">
        <v>242</v>
      </c>
      <c r="B26" s="99" t="s">
        <v>243</v>
      </c>
      <c r="C26" s="106" t="s">
        <v>244</v>
      </c>
      <c r="D26" s="101">
        <f>E26+F26</f>
        <v>152128.66499999998</v>
      </c>
      <c r="E26" s="125">
        <f>E21*1.7%</f>
        <v>149476.66499999998</v>
      </c>
      <c r="F26" s="101">
        <f>SUM(G26:N26)</f>
        <v>2652</v>
      </c>
      <c r="G26" s="127"/>
      <c r="H26" s="127"/>
      <c r="I26" s="127">
        <f>I21*1.7%</f>
        <v>2652</v>
      </c>
      <c r="J26" s="127"/>
      <c r="K26" s="127"/>
      <c r="L26" s="127"/>
      <c r="M26" s="127"/>
      <c r="N26" s="127"/>
      <c r="O26" s="128"/>
      <c r="P26" s="125">
        <f>P21*1.7%</f>
        <v>152889.30832499996</v>
      </c>
      <c r="Q26" s="125">
        <f>Q21*1.7%</f>
        <v>153653.75486662495</v>
      </c>
    </row>
    <row r="27" spans="1:17" ht="12" customHeight="1" x14ac:dyDescent="0.3">
      <c r="A27" s="107"/>
      <c r="B27" s="108" t="s">
        <v>245</v>
      </c>
      <c r="C27" s="97" t="s">
        <v>246</v>
      </c>
      <c r="D27" s="109">
        <f>D28+D33+D40+D52+D50</f>
        <v>1018587.2</v>
      </c>
      <c r="E27" s="109">
        <f t="shared" ref="E27:Q27" si="9">E28+E33+E40+E52+E50</f>
        <v>795987.2</v>
      </c>
      <c r="F27" s="109">
        <f t="shared" si="9"/>
        <v>222600</v>
      </c>
      <c r="G27" s="109">
        <f t="shared" si="9"/>
        <v>30000</v>
      </c>
      <c r="H27" s="109">
        <f t="shared" si="9"/>
        <v>0</v>
      </c>
      <c r="I27" s="109">
        <f t="shared" si="9"/>
        <v>192600</v>
      </c>
      <c r="J27" s="109">
        <f t="shared" si="9"/>
        <v>0</v>
      </c>
      <c r="K27" s="109">
        <f t="shared" si="9"/>
        <v>0</v>
      </c>
      <c r="L27" s="109">
        <f t="shared" si="9"/>
        <v>0</v>
      </c>
      <c r="M27" s="109">
        <f t="shared" si="9"/>
        <v>0</v>
      </c>
      <c r="N27" s="109">
        <f t="shared" si="9"/>
        <v>0</v>
      </c>
      <c r="O27" s="109">
        <f t="shared" si="9"/>
        <v>0</v>
      </c>
      <c r="P27" s="109">
        <f t="shared" si="9"/>
        <v>1018587.2</v>
      </c>
      <c r="Q27" s="109">
        <f t="shared" si="9"/>
        <v>1018587.2</v>
      </c>
    </row>
    <row r="28" spans="1:17" ht="12" customHeight="1" x14ac:dyDescent="0.3">
      <c r="A28" s="107"/>
      <c r="B28" s="108" t="s">
        <v>247</v>
      </c>
      <c r="C28" s="97" t="s">
        <v>248</v>
      </c>
      <c r="D28" s="109">
        <f>SUM(D29:D32)</f>
        <v>288200</v>
      </c>
      <c r="E28" s="109">
        <f t="shared" ref="E28:Q28" si="10">SUM(E29:E32)</f>
        <v>282600</v>
      </c>
      <c r="F28" s="109">
        <f t="shared" si="10"/>
        <v>5600</v>
      </c>
      <c r="G28" s="109">
        <f t="shared" si="10"/>
        <v>0</v>
      </c>
      <c r="H28" s="109">
        <f t="shared" si="10"/>
        <v>0</v>
      </c>
      <c r="I28" s="109">
        <f t="shared" si="10"/>
        <v>5600</v>
      </c>
      <c r="J28" s="109">
        <f t="shared" si="10"/>
        <v>0</v>
      </c>
      <c r="K28" s="109">
        <f t="shared" si="10"/>
        <v>0</v>
      </c>
      <c r="L28" s="109">
        <f t="shared" si="10"/>
        <v>0</v>
      </c>
      <c r="M28" s="109">
        <f t="shared" si="10"/>
        <v>0</v>
      </c>
      <c r="N28" s="109">
        <f t="shared" si="10"/>
        <v>0</v>
      </c>
      <c r="O28" s="109">
        <f t="shared" si="10"/>
        <v>0</v>
      </c>
      <c r="P28" s="109">
        <f t="shared" si="10"/>
        <v>288200</v>
      </c>
      <c r="Q28" s="109">
        <f t="shared" si="10"/>
        <v>288200</v>
      </c>
    </row>
    <row r="29" spans="1:17" ht="12" customHeight="1" x14ac:dyDescent="0.3">
      <c r="A29" s="98"/>
      <c r="B29" s="99" t="s">
        <v>249</v>
      </c>
      <c r="C29" s="106" t="s">
        <v>250</v>
      </c>
      <c r="D29" s="101">
        <f>E29+F29</f>
        <v>0</v>
      </c>
      <c r="E29" s="125"/>
      <c r="F29" s="101">
        <f>SUM(G29:N29)</f>
        <v>0</v>
      </c>
      <c r="G29" s="127"/>
      <c r="H29" s="127"/>
      <c r="I29" s="127"/>
      <c r="J29" s="127"/>
      <c r="K29" s="127"/>
      <c r="L29" s="127"/>
      <c r="M29" s="127"/>
      <c r="N29" s="127"/>
      <c r="O29" s="128"/>
      <c r="P29" s="125">
        <v>0</v>
      </c>
      <c r="Q29" s="125">
        <v>0</v>
      </c>
    </row>
    <row r="30" spans="1:17" ht="12" customHeight="1" x14ac:dyDescent="0.3">
      <c r="A30" s="98" t="s">
        <v>251</v>
      </c>
      <c r="B30" s="99" t="s">
        <v>252</v>
      </c>
      <c r="C30" s="100" t="s">
        <v>253</v>
      </c>
      <c r="D30" s="101">
        <f t="shared" ref="D30:D58" si="11">E30+F30</f>
        <v>282000</v>
      </c>
      <c r="E30" s="125">
        <v>282000</v>
      </c>
      <c r="F30" s="101">
        <f t="shared" ref="F30:F58" si="12">SUM(G30:N30)</f>
        <v>0</v>
      </c>
      <c r="G30" s="127"/>
      <c r="H30" s="127"/>
      <c r="I30" s="127"/>
      <c r="J30" s="127"/>
      <c r="K30" s="127"/>
      <c r="L30" s="127"/>
      <c r="M30" s="127"/>
      <c r="N30" s="127"/>
      <c r="O30" s="128"/>
      <c r="P30" s="125">
        <v>282000</v>
      </c>
      <c r="Q30" s="125">
        <v>282000</v>
      </c>
    </row>
    <row r="31" spans="1:17" ht="12" customHeight="1" x14ac:dyDescent="0.3">
      <c r="A31" s="98" t="s">
        <v>254</v>
      </c>
      <c r="B31" s="99" t="s">
        <v>255</v>
      </c>
      <c r="C31" s="106" t="s">
        <v>256</v>
      </c>
      <c r="D31" s="101">
        <f t="shared" si="11"/>
        <v>6200</v>
      </c>
      <c r="E31" s="125">
        <v>600</v>
      </c>
      <c r="F31" s="101">
        <f t="shared" si="12"/>
        <v>5600</v>
      </c>
      <c r="G31" s="127"/>
      <c r="H31" s="127"/>
      <c r="I31" s="127">
        <v>5600</v>
      </c>
      <c r="J31" s="127"/>
      <c r="K31" s="127"/>
      <c r="L31" s="127"/>
      <c r="M31" s="127"/>
      <c r="N31" s="127"/>
      <c r="O31" s="128"/>
      <c r="P31" s="125">
        <v>6200</v>
      </c>
      <c r="Q31" s="125">
        <v>6200</v>
      </c>
    </row>
    <row r="32" spans="1:17" ht="12" customHeight="1" x14ac:dyDescent="0.3">
      <c r="A32" s="98"/>
      <c r="B32" s="99" t="s">
        <v>257</v>
      </c>
      <c r="C32" s="106" t="s">
        <v>258</v>
      </c>
      <c r="D32" s="101">
        <f t="shared" si="11"/>
        <v>0</v>
      </c>
      <c r="E32" s="125"/>
      <c r="F32" s="101">
        <f t="shared" si="12"/>
        <v>0</v>
      </c>
      <c r="G32" s="127"/>
      <c r="H32" s="127"/>
      <c r="I32" s="127"/>
      <c r="J32" s="127"/>
      <c r="K32" s="127"/>
      <c r="L32" s="127"/>
      <c r="M32" s="127"/>
      <c r="N32" s="127"/>
      <c r="O32" s="128"/>
      <c r="P32" s="125">
        <v>0</v>
      </c>
      <c r="Q32" s="125">
        <v>0</v>
      </c>
    </row>
    <row r="33" spans="1:17" ht="12" customHeight="1" x14ac:dyDescent="0.3">
      <c r="A33" s="107"/>
      <c r="B33" s="108" t="s">
        <v>259</v>
      </c>
      <c r="C33" s="97" t="s">
        <v>260</v>
      </c>
      <c r="D33" s="109">
        <f>SUM(D34:D39)</f>
        <v>315800</v>
      </c>
      <c r="E33" s="109">
        <f t="shared" ref="E33:Q33" si="13">SUM(E34:E39)</f>
        <v>289800</v>
      </c>
      <c r="F33" s="109">
        <f t="shared" si="13"/>
        <v>26000</v>
      </c>
      <c r="G33" s="109">
        <f t="shared" si="13"/>
        <v>0</v>
      </c>
      <c r="H33" s="109">
        <f t="shared" si="13"/>
        <v>0</v>
      </c>
      <c r="I33" s="109">
        <f t="shared" si="13"/>
        <v>26000</v>
      </c>
      <c r="J33" s="109">
        <f t="shared" si="13"/>
        <v>0</v>
      </c>
      <c r="K33" s="109">
        <f t="shared" si="13"/>
        <v>0</v>
      </c>
      <c r="L33" s="109">
        <f t="shared" si="13"/>
        <v>0</v>
      </c>
      <c r="M33" s="109">
        <f t="shared" si="13"/>
        <v>0</v>
      </c>
      <c r="N33" s="109">
        <f t="shared" si="13"/>
        <v>0</v>
      </c>
      <c r="O33" s="109">
        <f t="shared" si="13"/>
        <v>0</v>
      </c>
      <c r="P33" s="109">
        <f t="shared" si="13"/>
        <v>315800</v>
      </c>
      <c r="Q33" s="109">
        <f t="shared" si="13"/>
        <v>315800</v>
      </c>
    </row>
    <row r="34" spans="1:17" ht="12" customHeight="1" x14ac:dyDescent="0.3">
      <c r="A34" s="98" t="s">
        <v>261</v>
      </c>
      <c r="B34" s="99" t="s">
        <v>262</v>
      </c>
      <c r="C34" s="106" t="s">
        <v>263</v>
      </c>
      <c r="D34" s="101">
        <f t="shared" si="11"/>
        <v>50000</v>
      </c>
      <c r="E34" s="125">
        <v>30000</v>
      </c>
      <c r="F34" s="101">
        <f t="shared" si="12"/>
        <v>20000</v>
      </c>
      <c r="G34" s="127"/>
      <c r="H34" s="127"/>
      <c r="I34" s="127">
        <v>20000</v>
      </c>
      <c r="J34" s="127"/>
      <c r="K34" s="127"/>
      <c r="L34" s="127"/>
      <c r="M34" s="127"/>
      <c r="N34" s="127"/>
      <c r="O34" s="128"/>
      <c r="P34" s="125">
        <v>50000</v>
      </c>
      <c r="Q34" s="125">
        <v>50000</v>
      </c>
    </row>
    <row r="35" spans="1:17" ht="12" customHeight="1" x14ac:dyDescent="0.3">
      <c r="A35" s="98" t="s">
        <v>264</v>
      </c>
      <c r="B35" s="99" t="s">
        <v>265</v>
      </c>
      <c r="C35" s="106" t="s">
        <v>266</v>
      </c>
      <c r="D35" s="101">
        <f t="shared" si="11"/>
        <v>800</v>
      </c>
      <c r="E35" s="125">
        <v>800</v>
      </c>
      <c r="F35" s="101">
        <f t="shared" si="12"/>
        <v>0</v>
      </c>
      <c r="G35" s="127"/>
      <c r="H35" s="127"/>
      <c r="I35" s="127"/>
      <c r="J35" s="127"/>
      <c r="K35" s="127"/>
      <c r="L35" s="127"/>
      <c r="M35" s="127"/>
      <c r="N35" s="127"/>
      <c r="O35" s="128"/>
      <c r="P35" s="125">
        <v>800</v>
      </c>
      <c r="Q35" s="125">
        <v>800</v>
      </c>
    </row>
    <row r="36" spans="1:17" ht="12" customHeight="1" x14ac:dyDescent="0.3">
      <c r="A36" s="98" t="s">
        <v>267</v>
      </c>
      <c r="B36" s="99" t="s">
        <v>268</v>
      </c>
      <c r="C36" s="106" t="s">
        <v>269</v>
      </c>
      <c r="D36" s="101">
        <f t="shared" si="11"/>
        <v>253000</v>
      </c>
      <c r="E36" s="125">
        <v>253000</v>
      </c>
      <c r="F36" s="101">
        <f t="shared" si="12"/>
        <v>0</v>
      </c>
      <c r="G36" s="127"/>
      <c r="H36" s="127"/>
      <c r="I36" s="127"/>
      <c r="J36" s="127"/>
      <c r="K36" s="127"/>
      <c r="L36" s="127"/>
      <c r="M36" s="127"/>
      <c r="N36" s="127"/>
      <c r="O36" s="128"/>
      <c r="P36" s="125">
        <v>253000</v>
      </c>
      <c r="Q36" s="125">
        <v>253000</v>
      </c>
    </row>
    <row r="37" spans="1:17" ht="12" customHeight="1" x14ac:dyDescent="0.3">
      <c r="A37" s="98" t="s">
        <v>270</v>
      </c>
      <c r="B37" s="99" t="s">
        <v>271</v>
      </c>
      <c r="C37" s="106" t="s">
        <v>272</v>
      </c>
      <c r="D37" s="101">
        <f t="shared" si="11"/>
        <v>9000</v>
      </c>
      <c r="E37" s="125">
        <v>3000</v>
      </c>
      <c r="F37" s="101">
        <f t="shared" si="12"/>
        <v>6000</v>
      </c>
      <c r="G37" s="127"/>
      <c r="H37" s="127"/>
      <c r="I37" s="127">
        <v>6000</v>
      </c>
      <c r="J37" s="127"/>
      <c r="K37" s="127"/>
      <c r="L37" s="127"/>
      <c r="M37" s="127"/>
      <c r="N37" s="127"/>
      <c r="O37" s="128"/>
      <c r="P37" s="125">
        <v>9000</v>
      </c>
      <c r="Q37" s="125">
        <v>9000</v>
      </c>
    </row>
    <row r="38" spans="1:17" ht="12" customHeight="1" x14ac:dyDescent="0.3">
      <c r="A38" s="98" t="s">
        <v>273</v>
      </c>
      <c r="B38" s="99" t="s">
        <v>274</v>
      </c>
      <c r="C38" s="106" t="s">
        <v>275</v>
      </c>
      <c r="D38" s="101">
        <f t="shared" si="11"/>
        <v>3000</v>
      </c>
      <c r="E38" s="125">
        <v>3000</v>
      </c>
      <c r="F38" s="101">
        <f t="shared" si="12"/>
        <v>0</v>
      </c>
      <c r="G38" s="127"/>
      <c r="H38" s="127"/>
      <c r="I38" s="127"/>
      <c r="J38" s="127"/>
      <c r="K38" s="127"/>
      <c r="L38" s="127"/>
      <c r="M38" s="127"/>
      <c r="N38" s="127"/>
      <c r="O38" s="128"/>
      <c r="P38" s="125">
        <v>3000</v>
      </c>
      <c r="Q38" s="125">
        <v>3000</v>
      </c>
    </row>
    <row r="39" spans="1:17" ht="12" customHeight="1" x14ac:dyDescent="0.3">
      <c r="A39" s="98"/>
      <c r="B39" s="99" t="s">
        <v>276</v>
      </c>
      <c r="C39" s="106" t="s">
        <v>277</v>
      </c>
      <c r="D39" s="101">
        <f t="shared" si="11"/>
        <v>0</v>
      </c>
      <c r="E39" s="125"/>
      <c r="F39" s="101">
        <f t="shared" si="12"/>
        <v>0</v>
      </c>
      <c r="G39" s="127"/>
      <c r="H39" s="127"/>
      <c r="I39" s="127"/>
      <c r="J39" s="127"/>
      <c r="K39" s="127"/>
      <c r="L39" s="127"/>
      <c r="M39" s="127"/>
      <c r="N39" s="127"/>
      <c r="O39" s="128"/>
      <c r="P39" s="125">
        <v>0</v>
      </c>
      <c r="Q39" s="125">
        <v>0</v>
      </c>
    </row>
    <row r="40" spans="1:17" ht="12" customHeight="1" x14ac:dyDescent="0.3">
      <c r="A40" s="107"/>
      <c r="B40" s="108" t="s">
        <v>278</v>
      </c>
      <c r="C40" s="97" t="s">
        <v>279</v>
      </c>
      <c r="D40" s="109">
        <f>SUM(D41:D49)</f>
        <v>246000</v>
      </c>
      <c r="E40" s="109">
        <f t="shared" ref="E40:Q40" si="14">SUM(E41:E49)</f>
        <v>95000</v>
      </c>
      <c r="F40" s="109">
        <f t="shared" si="14"/>
        <v>151000</v>
      </c>
      <c r="G40" s="109">
        <f t="shared" si="14"/>
        <v>0</v>
      </c>
      <c r="H40" s="109">
        <f t="shared" si="14"/>
        <v>0</v>
      </c>
      <c r="I40" s="109">
        <f t="shared" si="14"/>
        <v>151000</v>
      </c>
      <c r="J40" s="109">
        <f t="shared" si="14"/>
        <v>0</v>
      </c>
      <c r="K40" s="109">
        <f t="shared" si="14"/>
        <v>0</v>
      </c>
      <c r="L40" s="109">
        <f t="shared" si="14"/>
        <v>0</v>
      </c>
      <c r="M40" s="109">
        <f t="shared" si="14"/>
        <v>0</v>
      </c>
      <c r="N40" s="109">
        <f t="shared" si="14"/>
        <v>0</v>
      </c>
      <c r="O40" s="109">
        <f t="shared" si="14"/>
        <v>0</v>
      </c>
      <c r="P40" s="109">
        <f t="shared" si="14"/>
        <v>246000</v>
      </c>
      <c r="Q40" s="109">
        <f t="shared" si="14"/>
        <v>246000</v>
      </c>
    </row>
    <row r="41" spans="1:17" ht="12" customHeight="1" x14ac:dyDescent="0.3">
      <c r="A41" s="98" t="s">
        <v>280</v>
      </c>
      <c r="B41" s="99" t="s">
        <v>281</v>
      </c>
      <c r="C41" s="106" t="s">
        <v>282</v>
      </c>
      <c r="D41" s="101">
        <f t="shared" si="11"/>
        <v>60000</v>
      </c>
      <c r="E41" s="125">
        <v>10000</v>
      </c>
      <c r="F41" s="101">
        <f t="shared" si="12"/>
        <v>50000</v>
      </c>
      <c r="G41" s="127"/>
      <c r="H41" s="127"/>
      <c r="I41" s="127">
        <v>50000</v>
      </c>
      <c r="J41" s="127"/>
      <c r="K41" s="127"/>
      <c r="L41" s="127"/>
      <c r="M41" s="127"/>
      <c r="N41" s="127"/>
      <c r="O41" s="128"/>
      <c r="P41" s="125">
        <v>60000</v>
      </c>
      <c r="Q41" s="125">
        <v>60000</v>
      </c>
    </row>
    <row r="42" spans="1:17" ht="12" customHeight="1" x14ac:dyDescent="0.3">
      <c r="A42" s="98" t="s">
        <v>283</v>
      </c>
      <c r="B42" s="99" t="s">
        <v>284</v>
      </c>
      <c r="C42" s="106" t="s">
        <v>285</v>
      </c>
      <c r="D42" s="101">
        <f t="shared" si="11"/>
        <v>70000</v>
      </c>
      <c r="E42" s="125">
        <v>70000</v>
      </c>
      <c r="F42" s="101">
        <f t="shared" si="12"/>
        <v>0</v>
      </c>
      <c r="G42" s="127"/>
      <c r="H42" s="127"/>
      <c r="I42" s="127"/>
      <c r="J42" s="127"/>
      <c r="K42" s="127"/>
      <c r="L42" s="127"/>
      <c r="M42" s="127"/>
      <c r="N42" s="127"/>
      <c r="O42" s="128"/>
      <c r="P42" s="125">
        <v>70000</v>
      </c>
      <c r="Q42" s="125">
        <v>70000</v>
      </c>
    </row>
    <row r="43" spans="1:17" ht="12" customHeight="1" x14ac:dyDescent="0.3">
      <c r="A43" s="98"/>
      <c r="B43" s="99" t="s">
        <v>286</v>
      </c>
      <c r="C43" s="106" t="s">
        <v>287</v>
      </c>
      <c r="D43" s="101">
        <f t="shared" si="11"/>
        <v>0</v>
      </c>
      <c r="E43" s="125"/>
      <c r="F43" s="101">
        <f t="shared" si="12"/>
        <v>0</v>
      </c>
      <c r="G43" s="127"/>
      <c r="H43" s="127"/>
      <c r="I43" s="127"/>
      <c r="J43" s="127"/>
      <c r="K43" s="127"/>
      <c r="L43" s="127"/>
      <c r="M43" s="127"/>
      <c r="N43" s="127"/>
      <c r="O43" s="128"/>
      <c r="P43" s="125">
        <v>0</v>
      </c>
      <c r="Q43" s="125">
        <v>0</v>
      </c>
    </row>
    <row r="44" spans="1:17" ht="12" customHeight="1" x14ac:dyDescent="0.3">
      <c r="A44" s="98" t="s">
        <v>288</v>
      </c>
      <c r="B44" s="99" t="s">
        <v>289</v>
      </c>
      <c r="C44" s="106" t="s">
        <v>290</v>
      </c>
      <c r="D44" s="101">
        <f t="shared" si="11"/>
        <v>0</v>
      </c>
      <c r="E44" s="125"/>
      <c r="F44" s="101">
        <f t="shared" si="12"/>
        <v>0</v>
      </c>
      <c r="G44" s="127"/>
      <c r="H44" s="127"/>
      <c r="I44" s="127"/>
      <c r="J44" s="127"/>
      <c r="K44" s="127"/>
      <c r="L44" s="127"/>
      <c r="M44" s="127"/>
      <c r="N44" s="127"/>
      <c r="O44" s="128"/>
      <c r="P44" s="125">
        <v>0</v>
      </c>
      <c r="Q44" s="125">
        <v>0</v>
      </c>
    </row>
    <row r="45" spans="1:17" ht="12" customHeight="1" x14ac:dyDescent="0.3">
      <c r="A45" s="98" t="s">
        <v>291</v>
      </c>
      <c r="B45" s="99" t="s">
        <v>292</v>
      </c>
      <c r="C45" s="106" t="s">
        <v>293</v>
      </c>
      <c r="D45" s="101">
        <f t="shared" si="11"/>
        <v>0</v>
      </c>
      <c r="E45" s="125"/>
      <c r="F45" s="101">
        <f t="shared" si="12"/>
        <v>0</v>
      </c>
      <c r="G45" s="127"/>
      <c r="H45" s="127"/>
      <c r="I45" s="127"/>
      <c r="J45" s="127"/>
      <c r="K45" s="127"/>
      <c r="L45" s="127"/>
      <c r="M45" s="127"/>
      <c r="N45" s="127"/>
      <c r="O45" s="128"/>
      <c r="P45" s="125">
        <v>0</v>
      </c>
      <c r="Q45" s="125">
        <v>0</v>
      </c>
    </row>
    <row r="46" spans="1:17" ht="12" customHeight="1" x14ac:dyDescent="0.3">
      <c r="A46" s="98"/>
      <c r="B46" s="99" t="s">
        <v>294</v>
      </c>
      <c r="C46" s="106" t="s">
        <v>295</v>
      </c>
      <c r="D46" s="101">
        <f t="shared" si="11"/>
        <v>46000</v>
      </c>
      <c r="E46" s="125"/>
      <c r="F46" s="101">
        <f t="shared" si="12"/>
        <v>46000</v>
      </c>
      <c r="G46" s="127"/>
      <c r="H46" s="127"/>
      <c r="I46" s="127">
        <v>46000</v>
      </c>
      <c r="J46" s="127"/>
      <c r="K46" s="127"/>
      <c r="L46" s="127"/>
      <c r="M46" s="127"/>
      <c r="N46" s="127"/>
      <c r="O46" s="128"/>
      <c r="P46" s="125">
        <v>46000</v>
      </c>
      <c r="Q46" s="125">
        <v>46000</v>
      </c>
    </row>
    <row r="47" spans="1:17" ht="12" customHeight="1" x14ac:dyDescent="0.3">
      <c r="A47" s="98" t="s">
        <v>296</v>
      </c>
      <c r="B47" s="99" t="s">
        <v>297</v>
      </c>
      <c r="C47" s="106" t="s">
        <v>298</v>
      </c>
      <c r="D47" s="101">
        <f t="shared" si="11"/>
        <v>25000</v>
      </c>
      <c r="E47" s="125"/>
      <c r="F47" s="101">
        <f t="shared" si="12"/>
        <v>25000</v>
      </c>
      <c r="G47" s="127"/>
      <c r="H47" s="127"/>
      <c r="I47" s="127">
        <v>25000</v>
      </c>
      <c r="J47" s="127"/>
      <c r="K47" s="127"/>
      <c r="L47" s="127"/>
      <c r="M47" s="127"/>
      <c r="N47" s="127"/>
      <c r="O47" s="128"/>
      <c r="P47" s="125">
        <v>25000</v>
      </c>
      <c r="Q47" s="125">
        <v>25000</v>
      </c>
    </row>
    <row r="48" spans="1:17" ht="12" customHeight="1" x14ac:dyDescent="0.3">
      <c r="A48" s="98" t="s">
        <v>299</v>
      </c>
      <c r="B48" s="99" t="s">
        <v>300</v>
      </c>
      <c r="C48" s="106" t="s">
        <v>301</v>
      </c>
      <c r="D48" s="101">
        <f t="shared" si="11"/>
        <v>45000</v>
      </c>
      <c r="E48" s="125">
        <v>15000</v>
      </c>
      <c r="F48" s="101">
        <f t="shared" si="12"/>
        <v>30000</v>
      </c>
      <c r="G48" s="127"/>
      <c r="H48" s="127"/>
      <c r="I48" s="127">
        <v>30000</v>
      </c>
      <c r="J48" s="127"/>
      <c r="K48" s="127"/>
      <c r="L48" s="127"/>
      <c r="M48" s="127"/>
      <c r="N48" s="127"/>
      <c r="O48" s="128"/>
      <c r="P48" s="125">
        <v>45000</v>
      </c>
      <c r="Q48" s="125">
        <v>45000</v>
      </c>
    </row>
    <row r="49" spans="1:17" ht="12" customHeight="1" x14ac:dyDescent="0.3">
      <c r="A49" s="98" t="s">
        <v>302</v>
      </c>
      <c r="B49" s="99" t="s">
        <v>303</v>
      </c>
      <c r="C49" s="106" t="s">
        <v>304</v>
      </c>
      <c r="D49" s="101">
        <f t="shared" si="11"/>
        <v>0</v>
      </c>
      <c r="E49" s="125"/>
      <c r="F49" s="101">
        <f t="shared" si="12"/>
        <v>0</v>
      </c>
      <c r="G49" s="127"/>
      <c r="H49" s="127"/>
      <c r="I49" s="127"/>
      <c r="J49" s="127"/>
      <c r="K49" s="127"/>
      <c r="L49" s="127"/>
      <c r="M49" s="127"/>
      <c r="N49" s="127"/>
      <c r="O49" s="128"/>
      <c r="P49" s="125">
        <v>0</v>
      </c>
      <c r="Q49" s="125">
        <v>0</v>
      </c>
    </row>
    <row r="50" spans="1:17" ht="12" customHeight="1" x14ac:dyDescent="0.3">
      <c r="A50" s="107"/>
      <c r="B50" s="108" t="s">
        <v>305</v>
      </c>
      <c r="C50" s="97" t="s">
        <v>306</v>
      </c>
      <c r="D50" s="109">
        <f>SUM(D51)</f>
        <v>30000</v>
      </c>
      <c r="E50" s="109">
        <f t="shared" ref="E50:Q50" si="15">SUM(E51)</f>
        <v>0</v>
      </c>
      <c r="F50" s="109">
        <f t="shared" si="15"/>
        <v>30000</v>
      </c>
      <c r="G50" s="109">
        <f t="shared" si="15"/>
        <v>30000</v>
      </c>
      <c r="H50" s="109">
        <f t="shared" si="15"/>
        <v>0</v>
      </c>
      <c r="I50" s="109">
        <f t="shared" si="15"/>
        <v>0</v>
      </c>
      <c r="J50" s="109">
        <f t="shared" si="15"/>
        <v>0</v>
      </c>
      <c r="K50" s="109">
        <f t="shared" si="15"/>
        <v>0</v>
      </c>
      <c r="L50" s="109">
        <f t="shared" si="15"/>
        <v>0</v>
      </c>
      <c r="M50" s="109">
        <f t="shared" si="15"/>
        <v>0</v>
      </c>
      <c r="N50" s="109">
        <f t="shared" si="15"/>
        <v>0</v>
      </c>
      <c r="O50" s="109">
        <f t="shared" si="15"/>
        <v>0</v>
      </c>
      <c r="P50" s="109">
        <f t="shared" si="15"/>
        <v>30000</v>
      </c>
      <c r="Q50" s="109">
        <f t="shared" si="15"/>
        <v>30000</v>
      </c>
    </row>
    <row r="51" spans="1:17" ht="12" customHeight="1" x14ac:dyDescent="0.3">
      <c r="A51" s="98" t="s">
        <v>307</v>
      </c>
      <c r="B51" s="99" t="s">
        <v>308</v>
      </c>
      <c r="C51" s="100" t="s">
        <v>309</v>
      </c>
      <c r="D51" s="101">
        <f t="shared" si="11"/>
        <v>30000</v>
      </c>
      <c r="E51" s="125"/>
      <c r="F51" s="101">
        <f t="shared" si="12"/>
        <v>30000</v>
      </c>
      <c r="G51" s="127">
        <v>30000</v>
      </c>
      <c r="H51" s="127"/>
      <c r="I51" s="127"/>
      <c r="J51" s="127"/>
      <c r="K51" s="127"/>
      <c r="L51" s="127"/>
      <c r="M51" s="127"/>
      <c r="N51" s="127"/>
      <c r="O51" s="128"/>
      <c r="P51" s="125">
        <v>30000</v>
      </c>
      <c r="Q51" s="125">
        <v>30000</v>
      </c>
    </row>
    <row r="52" spans="1:17" ht="12" customHeight="1" x14ac:dyDescent="0.3">
      <c r="A52" s="107"/>
      <c r="B52" s="108" t="s">
        <v>310</v>
      </c>
      <c r="C52" s="97" t="s">
        <v>311</v>
      </c>
      <c r="D52" s="109">
        <f>SUM(D53:D58)</f>
        <v>138587.20000000001</v>
      </c>
      <c r="E52" s="109">
        <f t="shared" ref="E52:Q52" si="16">SUM(E53:E58)</f>
        <v>128587.2</v>
      </c>
      <c r="F52" s="109">
        <f t="shared" si="16"/>
        <v>10000</v>
      </c>
      <c r="G52" s="109">
        <f t="shared" si="16"/>
        <v>0</v>
      </c>
      <c r="H52" s="109">
        <f t="shared" si="16"/>
        <v>0</v>
      </c>
      <c r="I52" s="109">
        <f t="shared" si="16"/>
        <v>10000</v>
      </c>
      <c r="J52" s="109">
        <f t="shared" si="16"/>
        <v>0</v>
      </c>
      <c r="K52" s="109">
        <f t="shared" si="16"/>
        <v>0</v>
      </c>
      <c r="L52" s="109">
        <f t="shared" si="16"/>
        <v>0</v>
      </c>
      <c r="M52" s="109">
        <f t="shared" si="16"/>
        <v>0</v>
      </c>
      <c r="N52" s="109">
        <f t="shared" si="16"/>
        <v>0</v>
      </c>
      <c r="O52" s="109">
        <f t="shared" si="16"/>
        <v>0</v>
      </c>
      <c r="P52" s="109">
        <f t="shared" si="16"/>
        <v>138587.20000000001</v>
      </c>
      <c r="Q52" s="109">
        <f t="shared" si="16"/>
        <v>138587.20000000001</v>
      </c>
    </row>
    <row r="53" spans="1:17" ht="12" customHeight="1" x14ac:dyDescent="0.3">
      <c r="A53" s="98" t="s">
        <v>312</v>
      </c>
      <c r="B53" s="99">
        <v>3291</v>
      </c>
      <c r="C53" s="100" t="s">
        <v>313</v>
      </c>
      <c r="D53" s="101">
        <f t="shared" si="11"/>
        <v>30000</v>
      </c>
      <c r="E53" s="125">
        <v>30000</v>
      </c>
      <c r="F53" s="101">
        <f t="shared" si="12"/>
        <v>0</v>
      </c>
      <c r="G53" s="127"/>
      <c r="H53" s="127"/>
      <c r="I53" s="127"/>
      <c r="J53" s="127"/>
      <c r="K53" s="127"/>
      <c r="L53" s="127"/>
      <c r="M53" s="127"/>
      <c r="N53" s="127"/>
      <c r="O53" s="128"/>
      <c r="P53" s="125">
        <v>30000</v>
      </c>
      <c r="Q53" s="125">
        <v>30000</v>
      </c>
    </row>
    <row r="54" spans="1:17" ht="12" customHeight="1" x14ac:dyDescent="0.3">
      <c r="A54" s="98" t="s">
        <v>314</v>
      </c>
      <c r="B54" s="99" t="s">
        <v>315</v>
      </c>
      <c r="C54" s="100" t="s">
        <v>316</v>
      </c>
      <c r="D54" s="101">
        <f t="shared" si="11"/>
        <v>75000</v>
      </c>
      <c r="E54" s="125">
        <v>75000</v>
      </c>
      <c r="F54" s="101">
        <f t="shared" si="12"/>
        <v>0</v>
      </c>
      <c r="G54" s="127"/>
      <c r="H54" s="127"/>
      <c r="I54" s="127"/>
      <c r="J54" s="127"/>
      <c r="K54" s="127"/>
      <c r="L54" s="127"/>
      <c r="M54" s="127"/>
      <c r="N54" s="127"/>
      <c r="O54" s="128"/>
      <c r="P54" s="125">
        <v>75000</v>
      </c>
      <c r="Q54" s="125">
        <v>75000</v>
      </c>
    </row>
    <row r="55" spans="1:17" ht="12" customHeight="1" x14ac:dyDescent="0.3">
      <c r="A55" s="98"/>
      <c r="B55" s="99" t="s">
        <v>317</v>
      </c>
      <c r="C55" s="100" t="s">
        <v>318</v>
      </c>
      <c r="D55" s="101">
        <f t="shared" si="11"/>
        <v>10000</v>
      </c>
      <c r="E55" s="125"/>
      <c r="F55" s="101">
        <f t="shared" si="12"/>
        <v>10000</v>
      </c>
      <c r="G55" s="127"/>
      <c r="H55" s="127"/>
      <c r="I55" s="127">
        <v>10000</v>
      </c>
      <c r="J55" s="127"/>
      <c r="K55" s="127"/>
      <c r="L55" s="127"/>
      <c r="M55" s="127"/>
      <c r="N55" s="127"/>
      <c r="O55" s="128"/>
      <c r="P55" s="125">
        <v>10000</v>
      </c>
      <c r="Q55" s="125">
        <v>10000</v>
      </c>
    </row>
    <row r="56" spans="1:17" ht="12" customHeight="1" x14ac:dyDescent="0.3">
      <c r="A56" s="98" t="s">
        <v>319</v>
      </c>
      <c r="B56" s="99" t="s">
        <v>320</v>
      </c>
      <c r="C56" s="100" t="s">
        <v>321</v>
      </c>
      <c r="D56" s="101">
        <f t="shared" si="11"/>
        <v>0</v>
      </c>
      <c r="E56" s="125">
        <v>0</v>
      </c>
      <c r="F56" s="101">
        <f t="shared" si="12"/>
        <v>0</v>
      </c>
      <c r="G56" s="127"/>
      <c r="H56" s="127"/>
      <c r="I56" s="127"/>
      <c r="J56" s="127"/>
      <c r="K56" s="127"/>
      <c r="L56" s="127"/>
      <c r="M56" s="127"/>
      <c r="N56" s="127"/>
      <c r="O56" s="128"/>
      <c r="P56" s="125">
        <v>0</v>
      </c>
      <c r="Q56" s="125">
        <v>0</v>
      </c>
    </row>
    <row r="57" spans="1:17" ht="12" customHeight="1" x14ac:dyDescent="0.3">
      <c r="A57" s="98"/>
      <c r="B57" s="99" t="s">
        <v>322</v>
      </c>
      <c r="C57" s="100" t="s">
        <v>323</v>
      </c>
      <c r="D57" s="101">
        <f t="shared" si="11"/>
        <v>23587.199999999997</v>
      </c>
      <c r="E57" s="125">
        <f>1965.6*12</f>
        <v>23587.199999999997</v>
      </c>
      <c r="F57" s="101">
        <f t="shared" si="12"/>
        <v>0</v>
      </c>
      <c r="G57" s="127"/>
      <c r="H57" s="127"/>
      <c r="I57" s="127"/>
      <c r="J57" s="127"/>
      <c r="K57" s="127"/>
      <c r="L57" s="127"/>
      <c r="M57" s="127"/>
      <c r="N57" s="127"/>
      <c r="O57" s="128"/>
      <c r="P57" s="125">
        <v>23587.199999999997</v>
      </c>
      <c r="Q57" s="125">
        <v>23587.199999999997</v>
      </c>
    </row>
    <row r="58" spans="1:17" ht="12" customHeight="1" x14ac:dyDescent="0.3">
      <c r="A58" s="98" t="s">
        <v>324</v>
      </c>
      <c r="B58" s="99" t="s">
        <v>325</v>
      </c>
      <c r="C58" s="100" t="s">
        <v>326</v>
      </c>
      <c r="D58" s="101">
        <f t="shared" si="11"/>
        <v>0</v>
      </c>
      <c r="E58" s="125"/>
      <c r="F58" s="101">
        <f t="shared" si="12"/>
        <v>0</v>
      </c>
      <c r="G58" s="127"/>
      <c r="H58" s="127"/>
      <c r="I58" s="127"/>
      <c r="J58" s="127"/>
      <c r="K58" s="127"/>
      <c r="L58" s="127"/>
      <c r="M58" s="127"/>
      <c r="N58" s="127"/>
      <c r="O58" s="128"/>
      <c r="P58" s="125">
        <v>0</v>
      </c>
      <c r="Q58" s="125">
        <v>0</v>
      </c>
    </row>
    <row r="59" spans="1:17" ht="12" customHeight="1" x14ac:dyDescent="0.3">
      <c r="A59" s="107"/>
      <c r="B59" s="108" t="s">
        <v>327</v>
      </c>
      <c r="C59" s="110" t="s">
        <v>328</v>
      </c>
      <c r="D59" s="109">
        <f>D60+D63</f>
        <v>15000</v>
      </c>
      <c r="E59" s="109">
        <f t="shared" ref="E59:Q59" si="17">E60+E63</f>
        <v>2000</v>
      </c>
      <c r="F59" s="109">
        <f t="shared" si="17"/>
        <v>13000</v>
      </c>
      <c r="G59" s="109">
        <f t="shared" si="17"/>
        <v>0</v>
      </c>
      <c r="H59" s="109">
        <f t="shared" si="17"/>
        <v>0</v>
      </c>
      <c r="I59" s="109">
        <f t="shared" si="17"/>
        <v>13000</v>
      </c>
      <c r="J59" s="109">
        <f t="shared" si="17"/>
        <v>0</v>
      </c>
      <c r="K59" s="109">
        <f t="shared" si="17"/>
        <v>0</v>
      </c>
      <c r="L59" s="109">
        <f t="shared" si="17"/>
        <v>0</v>
      </c>
      <c r="M59" s="109">
        <f t="shared" si="17"/>
        <v>0</v>
      </c>
      <c r="N59" s="109">
        <f t="shared" si="17"/>
        <v>0</v>
      </c>
      <c r="O59" s="109">
        <f t="shared" si="17"/>
        <v>0</v>
      </c>
      <c r="P59" s="109">
        <f t="shared" si="17"/>
        <v>15000</v>
      </c>
      <c r="Q59" s="109">
        <f t="shared" si="17"/>
        <v>15000</v>
      </c>
    </row>
    <row r="60" spans="1:17" ht="12" customHeight="1" x14ac:dyDescent="0.3">
      <c r="A60" s="107"/>
      <c r="B60" s="108" t="s">
        <v>329</v>
      </c>
      <c r="C60" s="110" t="s">
        <v>330</v>
      </c>
      <c r="D60" s="109">
        <f>SUM(D61:D62)</f>
        <v>0</v>
      </c>
      <c r="E60" s="109">
        <f t="shared" ref="E60:Q60" si="18">SUM(E61:E62)</f>
        <v>0</v>
      </c>
      <c r="F60" s="109">
        <f t="shared" si="18"/>
        <v>0</v>
      </c>
      <c r="G60" s="109">
        <f t="shared" si="18"/>
        <v>0</v>
      </c>
      <c r="H60" s="109">
        <f t="shared" si="18"/>
        <v>0</v>
      </c>
      <c r="I60" s="109">
        <f t="shared" si="18"/>
        <v>0</v>
      </c>
      <c r="J60" s="109">
        <f t="shared" si="18"/>
        <v>0</v>
      </c>
      <c r="K60" s="109">
        <f t="shared" si="18"/>
        <v>0</v>
      </c>
      <c r="L60" s="109">
        <f t="shared" si="18"/>
        <v>0</v>
      </c>
      <c r="M60" s="109">
        <f t="shared" si="18"/>
        <v>0</v>
      </c>
      <c r="N60" s="109">
        <f t="shared" si="18"/>
        <v>0</v>
      </c>
      <c r="O60" s="109">
        <f t="shared" si="18"/>
        <v>0</v>
      </c>
      <c r="P60" s="109">
        <f t="shared" si="18"/>
        <v>0</v>
      </c>
      <c r="Q60" s="109">
        <f t="shared" si="18"/>
        <v>0</v>
      </c>
    </row>
    <row r="61" spans="1:17" ht="12" customHeight="1" x14ac:dyDescent="0.3">
      <c r="A61" s="98"/>
      <c r="B61" s="99" t="s">
        <v>331</v>
      </c>
      <c r="C61" s="100" t="s">
        <v>332</v>
      </c>
      <c r="D61" s="101">
        <f>E61+F61</f>
        <v>0</v>
      </c>
      <c r="E61" s="125"/>
      <c r="F61" s="101">
        <f>SUM(G61:N61)</f>
        <v>0</v>
      </c>
      <c r="G61" s="127"/>
      <c r="H61" s="127"/>
      <c r="I61" s="127"/>
      <c r="J61" s="127"/>
      <c r="K61" s="127"/>
      <c r="L61" s="127"/>
      <c r="M61" s="127"/>
      <c r="N61" s="127"/>
      <c r="O61" s="128"/>
      <c r="P61" s="125"/>
      <c r="Q61" s="125"/>
    </row>
    <row r="62" spans="1:17" ht="12" customHeight="1" x14ac:dyDescent="0.3">
      <c r="A62" s="98"/>
      <c r="B62" s="99" t="s">
        <v>333</v>
      </c>
      <c r="C62" s="100" t="s">
        <v>334</v>
      </c>
      <c r="D62" s="101">
        <f>E62+F62</f>
        <v>0</v>
      </c>
      <c r="E62" s="125"/>
      <c r="F62" s="101">
        <f>SUM(G62:N62)</f>
        <v>0</v>
      </c>
      <c r="G62" s="127"/>
      <c r="H62" s="127"/>
      <c r="I62" s="127"/>
      <c r="J62" s="127"/>
      <c r="K62" s="127"/>
      <c r="L62" s="127"/>
      <c r="M62" s="127"/>
      <c r="N62" s="127"/>
      <c r="O62" s="128"/>
      <c r="P62" s="125"/>
      <c r="Q62" s="125"/>
    </row>
    <row r="63" spans="1:17" ht="12" customHeight="1" x14ac:dyDescent="0.3">
      <c r="A63" s="107"/>
      <c r="B63" s="108" t="s">
        <v>335</v>
      </c>
      <c r="C63" s="110" t="s">
        <v>336</v>
      </c>
      <c r="D63" s="109">
        <f>SUM(D64:D65)</f>
        <v>15000</v>
      </c>
      <c r="E63" s="109">
        <f t="shared" ref="E63:Q63" si="19">SUM(E64:E65)</f>
        <v>2000</v>
      </c>
      <c r="F63" s="109">
        <f t="shared" si="19"/>
        <v>13000</v>
      </c>
      <c r="G63" s="109">
        <f t="shared" si="19"/>
        <v>0</v>
      </c>
      <c r="H63" s="109">
        <f t="shared" si="19"/>
        <v>0</v>
      </c>
      <c r="I63" s="109">
        <f t="shared" si="19"/>
        <v>13000</v>
      </c>
      <c r="J63" s="109">
        <f t="shared" si="19"/>
        <v>0</v>
      </c>
      <c r="K63" s="109">
        <f t="shared" si="19"/>
        <v>0</v>
      </c>
      <c r="L63" s="109">
        <f t="shared" si="19"/>
        <v>0</v>
      </c>
      <c r="M63" s="109">
        <f t="shared" si="19"/>
        <v>0</v>
      </c>
      <c r="N63" s="109">
        <f t="shared" si="19"/>
        <v>0</v>
      </c>
      <c r="O63" s="109">
        <f t="shared" si="19"/>
        <v>0</v>
      </c>
      <c r="P63" s="109">
        <f t="shared" si="19"/>
        <v>15000</v>
      </c>
      <c r="Q63" s="109">
        <f t="shared" si="19"/>
        <v>15000</v>
      </c>
    </row>
    <row r="64" spans="1:17" ht="12" customHeight="1" x14ac:dyDescent="0.3">
      <c r="A64" s="98" t="s">
        <v>337</v>
      </c>
      <c r="B64" s="99" t="s">
        <v>338</v>
      </c>
      <c r="C64" s="100" t="s">
        <v>339</v>
      </c>
      <c r="D64" s="101">
        <f>E64+F64</f>
        <v>15000</v>
      </c>
      <c r="E64" s="125">
        <v>2000</v>
      </c>
      <c r="F64" s="101">
        <f>SUM(G64:N64)</f>
        <v>13000</v>
      </c>
      <c r="G64" s="127"/>
      <c r="H64" s="127"/>
      <c r="I64" s="127">
        <v>13000</v>
      </c>
      <c r="J64" s="127"/>
      <c r="K64" s="127"/>
      <c r="L64" s="127"/>
      <c r="M64" s="127"/>
      <c r="N64" s="127"/>
      <c r="O64" s="128"/>
      <c r="P64" s="125">
        <v>15000</v>
      </c>
      <c r="Q64" s="125">
        <v>15000</v>
      </c>
    </row>
    <row r="65" spans="1:17" ht="12" customHeight="1" x14ac:dyDescent="0.3">
      <c r="A65" s="98"/>
      <c r="B65" s="99" t="s">
        <v>340</v>
      </c>
      <c r="C65" s="100" t="s">
        <v>341</v>
      </c>
      <c r="D65" s="101">
        <f>E65+F65</f>
        <v>0</v>
      </c>
      <c r="E65" s="125"/>
      <c r="F65" s="101">
        <f>SUM(G65:N65)</f>
        <v>0</v>
      </c>
      <c r="G65" s="127"/>
      <c r="H65" s="127"/>
      <c r="I65" s="127"/>
      <c r="J65" s="127"/>
      <c r="K65" s="127"/>
      <c r="L65" s="127"/>
      <c r="M65" s="127"/>
      <c r="N65" s="127"/>
      <c r="O65" s="128"/>
      <c r="P65" s="125"/>
      <c r="Q65" s="125"/>
    </row>
    <row r="66" spans="1:17" ht="12" customHeight="1" x14ac:dyDescent="0.3">
      <c r="A66" s="98"/>
      <c r="B66" s="108" t="s">
        <v>342</v>
      </c>
      <c r="C66" s="110" t="s">
        <v>343</v>
      </c>
      <c r="D66" s="109">
        <f>D67</f>
        <v>0</v>
      </c>
      <c r="E66" s="109">
        <f t="shared" ref="E66:Q66" si="20">E67</f>
        <v>0</v>
      </c>
      <c r="F66" s="109">
        <f t="shared" si="20"/>
        <v>0</v>
      </c>
      <c r="G66" s="109">
        <f t="shared" si="20"/>
        <v>0</v>
      </c>
      <c r="H66" s="109">
        <f t="shared" si="20"/>
        <v>0</v>
      </c>
      <c r="I66" s="109">
        <f t="shared" si="20"/>
        <v>0</v>
      </c>
      <c r="J66" s="109">
        <f t="shared" si="20"/>
        <v>0</v>
      </c>
      <c r="K66" s="109">
        <f t="shared" si="20"/>
        <v>0</v>
      </c>
      <c r="L66" s="109">
        <f t="shared" si="20"/>
        <v>0</v>
      </c>
      <c r="M66" s="109">
        <f t="shared" si="20"/>
        <v>0</v>
      </c>
      <c r="N66" s="109">
        <f t="shared" si="20"/>
        <v>0</v>
      </c>
      <c r="O66" s="109">
        <f t="shared" si="20"/>
        <v>0</v>
      </c>
      <c r="P66" s="109">
        <f t="shared" si="20"/>
        <v>0</v>
      </c>
      <c r="Q66" s="109">
        <f t="shared" si="20"/>
        <v>0</v>
      </c>
    </row>
    <row r="67" spans="1:17" ht="12" customHeight="1" x14ac:dyDescent="0.3">
      <c r="A67" s="98"/>
      <c r="B67" s="111" t="s">
        <v>344</v>
      </c>
      <c r="C67" s="112" t="s">
        <v>345</v>
      </c>
      <c r="D67" s="109">
        <f>SUM(D68)</f>
        <v>0</v>
      </c>
      <c r="E67" s="109">
        <f t="shared" ref="E67:Q67" si="21">SUM(E68)</f>
        <v>0</v>
      </c>
      <c r="F67" s="109">
        <f t="shared" si="21"/>
        <v>0</v>
      </c>
      <c r="G67" s="109">
        <f t="shared" si="21"/>
        <v>0</v>
      </c>
      <c r="H67" s="109">
        <f t="shared" si="21"/>
        <v>0</v>
      </c>
      <c r="I67" s="109">
        <f t="shared" si="21"/>
        <v>0</v>
      </c>
      <c r="J67" s="109">
        <f t="shared" si="21"/>
        <v>0</v>
      </c>
      <c r="K67" s="109">
        <f t="shared" si="21"/>
        <v>0</v>
      </c>
      <c r="L67" s="109">
        <f t="shared" si="21"/>
        <v>0</v>
      </c>
      <c r="M67" s="109">
        <f t="shared" si="21"/>
        <v>0</v>
      </c>
      <c r="N67" s="109">
        <f t="shared" si="21"/>
        <v>0</v>
      </c>
      <c r="O67" s="109">
        <f t="shared" si="21"/>
        <v>0</v>
      </c>
      <c r="P67" s="109">
        <f t="shared" si="21"/>
        <v>0</v>
      </c>
      <c r="Q67" s="109">
        <f t="shared" si="21"/>
        <v>0</v>
      </c>
    </row>
    <row r="68" spans="1:17" ht="12" customHeight="1" x14ac:dyDescent="0.3">
      <c r="A68" s="98"/>
      <c r="B68" s="99" t="s">
        <v>346</v>
      </c>
      <c r="C68" s="100" t="s">
        <v>347</v>
      </c>
      <c r="D68" s="101">
        <f>E68+F68</f>
        <v>0</v>
      </c>
      <c r="E68" s="125"/>
      <c r="F68" s="101">
        <f>SUM(G68:N68)</f>
        <v>0</v>
      </c>
      <c r="G68" s="127"/>
      <c r="H68" s="127"/>
      <c r="I68" s="127"/>
      <c r="J68" s="127"/>
      <c r="K68" s="127"/>
      <c r="L68" s="127"/>
      <c r="M68" s="127"/>
      <c r="N68" s="127"/>
      <c r="O68" s="128"/>
      <c r="P68" s="125"/>
      <c r="Q68" s="125"/>
    </row>
    <row r="69" spans="1:17" ht="12" customHeight="1" x14ac:dyDescent="0.3">
      <c r="A69" s="98"/>
      <c r="B69" s="108" t="s">
        <v>348</v>
      </c>
      <c r="C69" s="113" t="s">
        <v>349</v>
      </c>
      <c r="D69" s="109">
        <f>D70</f>
        <v>0</v>
      </c>
      <c r="E69" s="109">
        <f t="shared" ref="E69:Q69" si="22">E70</f>
        <v>0</v>
      </c>
      <c r="F69" s="109">
        <f t="shared" si="22"/>
        <v>0</v>
      </c>
      <c r="G69" s="109">
        <f t="shared" si="22"/>
        <v>0</v>
      </c>
      <c r="H69" s="109">
        <f t="shared" si="22"/>
        <v>0</v>
      </c>
      <c r="I69" s="109">
        <f t="shared" si="22"/>
        <v>0</v>
      </c>
      <c r="J69" s="109">
        <f t="shared" si="22"/>
        <v>0</v>
      </c>
      <c r="K69" s="109">
        <f t="shared" si="22"/>
        <v>0</v>
      </c>
      <c r="L69" s="109">
        <f t="shared" si="22"/>
        <v>0</v>
      </c>
      <c r="M69" s="109">
        <f t="shared" si="22"/>
        <v>0</v>
      </c>
      <c r="N69" s="109">
        <f t="shared" si="22"/>
        <v>0</v>
      </c>
      <c r="O69" s="109">
        <f t="shared" si="22"/>
        <v>0</v>
      </c>
      <c r="P69" s="109">
        <f t="shared" si="22"/>
        <v>0</v>
      </c>
      <c r="Q69" s="109">
        <f t="shared" si="22"/>
        <v>0</v>
      </c>
    </row>
    <row r="70" spans="1:17" ht="12" customHeight="1" x14ac:dyDescent="0.3">
      <c r="A70" s="98"/>
      <c r="B70" s="111" t="s">
        <v>350</v>
      </c>
      <c r="C70" s="114" t="s">
        <v>351</v>
      </c>
      <c r="D70" s="109">
        <f>SUM(D71)</f>
        <v>0</v>
      </c>
      <c r="E70" s="109">
        <f t="shared" ref="E70:Q70" si="23">SUM(E71)</f>
        <v>0</v>
      </c>
      <c r="F70" s="109">
        <f t="shared" si="23"/>
        <v>0</v>
      </c>
      <c r="G70" s="109">
        <f t="shared" si="23"/>
        <v>0</v>
      </c>
      <c r="H70" s="109">
        <f t="shared" si="23"/>
        <v>0</v>
      </c>
      <c r="I70" s="109">
        <f t="shared" si="23"/>
        <v>0</v>
      </c>
      <c r="J70" s="109">
        <f t="shared" si="23"/>
        <v>0</v>
      </c>
      <c r="K70" s="109">
        <f t="shared" si="23"/>
        <v>0</v>
      </c>
      <c r="L70" s="109">
        <f t="shared" si="23"/>
        <v>0</v>
      </c>
      <c r="M70" s="109">
        <f t="shared" si="23"/>
        <v>0</v>
      </c>
      <c r="N70" s="109">
        <f t="shared" si="23"/>
        <v>0</v>
      </c>
      <c r="O70" s="109">
        <f t="shared" si="23"/>
        <v>0</v>
      </c>
      <c r="P70" s="109">
        <f t="shared" si="23"/>
        <v>0</v>
      </c>
      <c r="Q70" s="109">
        <f t="shared" si="23"/>
        <v>0</v>
      </c>
    </row>
    <row r="71" spans="1:17" ht="12" customHeight="1" x14ac:dyDescent="0.3">
      <c r="A71" s="98"/>
      <c r="B71" s="99" t="s">
        <v>352</v>
      </c>
      <c r="C71" s="100" t="s">
        <v>353</v>
      </c>
      <c r="D71" s="101">
        <f>E71+F71</f>
        <v>0</v>
      </c>
      <c r="E71" s="125"/>
      <c r="F71" s="101">
        <f>SUM(G71:N71)</f>
        <v>0</v>
      </c>
      <c r="G71" s="127"/>
      <c r="H71" s="127"/>
      <c r="I71" s="127"/>
      <c r="J71" s="127"/>
      <c r="K71" s="127"/>
      <c r="L71" s="127"/>
      <c r="M71" s="127"/>
      <c r="N71" s="127"/>
      <c r="O71" s="128"/>
      <c r="P71" s="125"/>
      <c r="Q71" s="125"/>
    </row>
    <row r="72" spans="1:17" ht="12" customHeight="1" x14ac:dyDescent="0.3">
      <c r="A72" s="98"/>
      <c r="B72" s="108" t="s">
        <v>354</v>
      </c>
      <c r="C72" s="110" t="s">
        <v>355</v>
      </c>
      <c r="D72" s="109">
        <f>D73</f>
        <v>0</v>
      </c>
      <c r="E72" s="109">
        <f t="shared" ref="E72:Q72" si="24">E73</f>
        <v>0</v>
      </c>
      <c r="F72" s="109">
        <f t="shared" si="24"/>
        <v>0</v>
      </c>
      <c r="G72" s="109">
        <f t="shared" si="24"/>
        <v>0</v>
      </c>
      <c r="H72" s="109">
        <f t="shared" si="24"/>
        <v>0</v>
      </c>
      <c r="I72" s="109">
        <f t="shared" si="24"/>
        <v>0</v>
      </c>
      <c r="J72" s="109">
        <f t="shared" si="24"/>
        <v>0</v>
      </c>
      <c r="K72" s="109">
        <f t="shared" si="24"/>
        <v>0</v>
      </c>
      <c r="L72" s="109">
        <f t="shared" si="24"/>
        <v>0</v>
      </c>
      <c r="M72" s="109">
        <f t="shared" si="24"/>
        <v>0</v>
      </c>
      <c r="N72" s="109">
        <f t="shared" si="24"/>
        <v>0</v>
      </c>
      <c r="O72" s="109">
        <f t="shared" si="24"/>
        <v>0</v>
      </c>
      <c r="P72" s="109">
        <f t="shared" si="24"/>
        <v>0</v>
      </c>
      <c r="Q72" s="109">
        <f t="shared" si="24"/>
        <v>0</v>
      </c>
    </row>
    <row r="73" spans="1:17" ht="12" customHeight="1" x14ac:dyDescent="0.3">
      <c r="A73" s="98"/>
      <c r="B73" s="111" t="s">
        <v>356</v>
      </c>
      <c r="C73" s="112" t="s">
        <v>357</v>
      </c>
      <c r="D73" s="109">
        <f>SUM(D74)</f>
        <v>0</v>
      </c>
      <c r="E73" s="109">
        <f t="shared" ref="E73:Q73" si="25">SUM(E74)</f>
        <v>0</v>
      </c>
      <c r="F73" s="109">
        <f t="shared" si="25"/>
        <v>0</v>
      </c>
      <c r="G73" s="109">
        <f t="shared" si="25"/>
        <v>0</v>
      </c>
      <c r="H73" s="109">
        <f t="shared" si="25"/>
        <v>0</v>
      </c>
      <c r="I73" s="109">
        <f t="shared" si="25"/>
        <v>0</v>
      </c>
      <c r="J73" s="109">
        <f t="shared" si="25"/>
        <v>0</v>
      </c>
      <c r="K73" s="109">
        <f t="shared" si="25"/>
        <v>0</v>
      </c>
      <c r="L73" s="109">
        <f t="shared" si="25"/>
        <v>0</v>
      </c>
      <c r="M73" s="109">
        <f t="shared" si="25"/>
        <v>0</v>
      </c>
      <c r="N73" s="109">
        <f t="shared" si="25"/>
        <v>0</v>
      </c>
      <c r="O73" s="109">
        <f t="shared" si="25"/>
        <v>0</v>
      </c>
      <c r="P73" s="109">
        <f t="shared" si="25"/>
        <v>0</v>
      </c>
      <c r="Q73" s="109">
        <f t="shared" si="25"/>
        <v>0</v>
      </c>
    </row>
    <row r="74" spans="1:17" ht="12" customHeight="1" x14ac:dyDescent="0.3">
      <c r="A74" s="98"/>
      <c r="B74" s="99" t="s">
        <v>358</v>
      </c>
      <c r="C74" s="100" t="s">
        <v>359</v>
      </c>
      <c r="D74" s="101">
        <f>E74+F74</f>
        <v>0</v>
      </c>
      <c r="E74" s="125"/>
      <c r="F74" s="101">
        <f>SUM(G74:N74)</f>
        <v>0</v>
      </c>
      <c r="G74" s="127"/>
      <c r="H74" s="127"/>
      <c r="I74" s="127"/>
      <c r="J74" s="127"/>
      <c r="K74" s="127"/>
      <c r="L74" s="127"/>
      <c r="M74" s="127"/>
      <c r="N74" s="127"/>
      <c r="O74" s="128"/>
      <c r="P74" s="125"/>
      <c r="Q74" s="125"/>
    </row>
    <row r="75" spans="1:17" ht="12" customHeight="1" x14ac:dyDescent="0.3">
      <c r="A75" s="208" t="s">
        <v>360</v>
      </c>
      <c r="B75" s="204"/>
      <c r="C75" s="204"/>
      <c r="D75" s="93">
        <f t="shared" ref="D75:Q76" si="26">SUM(D76)</f>
        <v>1615000</v>
      </c>
      <c r="E75" s="93">
        <f t="shared" si="26"/>
        <v>900000</v>
      </c>
      <c r="F75" s="93">
        <f t="shared" si="26"/>
        <v>715000</v>
      </c>
      <c r="G75" s="93">
        <f t="shared" si="26"/>
        <v>0</v>
      </c>
      <c r="H75" s="93">
        <f t="shared" si="26"/>
        <v>0</v>
      </c>
      <c r="I75" s="93">
        <f t="shared" si="26"/>
        <v>565000</v>
      </c>
      <c r="J75" s="93">
        <f t="shared" si="26"/>
        <v>150000</v>
      </c>
      <c r="K75" s="93">
        <f t="shared" si="26"/>
        <v>0</v>
      </c>
      <c r="L75" s="93">
        <f t="shared" si="26"/>
        <v>0</v>
      </c>
      <c r="M75" s="93">
        <f t="shared" si="26"/>
        <v>0</v>
      </c>
      <c r="N75" s="93">
        <f t="shared" si="26"/>
        <v>0</v>
      </c>
      <c r="O75" s="93">
        <f t="shared" si="26"/>
        <v>0</v>
      </c>
      <c r="P75" s="93">
        <f t="shared" si="26"/>
        <v>1615000</v>
      </c>
      <c r="Q75" s="93">
        <f t="shared" si="26"/>
        <v>1615000</v>
      </c>
    </row>
    <row r="76" spans="1:17" ht="12" customHeight="1" x14ac:dyDescent="0.3">
      <c r="A76" s="107"/>
      <c r="B76" s="108" t="s">
        <v>226</v>
      </c>
      <c r="C76" s="97" t="s">
        <v>227</v>
      </c>
      <c r="D76" s="94">
        <f t="shared" si="26"/>
        <v>1615000</v>
      </c>
      <c r="E76" s="94">
        <f t="shared" si="26"/>
        <v>900000</v>
      </c>
      <c r="F76" s="94">
        <f t="shared" si="26"/>
        <v>715000</v>
      </c>
      <c r="G76" s="94">
        <f t="shared" si="26"/>
        <v>0</v>
      </c>
      <c r="H76" s="94">
        <f t="shared" si="26"/>
        <v>0</v>
      </c>
      <c r="I76" s="94">
        <f t="shared" si="26"/>
        <v>565000</v>
      </c>
      <c r="J76" s="94">
        <f t="shared" si="26"/>
        <v>150000</v>
      </c>
      <c r="K76" s="94">
        <f t="shared" si="26"/>
        <v>0</v>
      </c>
      <c r="L76" s="94">
        <f t="shared" si="26"/>
        <v>0</v>
      </c>
      <c r="M76" s="94">
        <f t="shared" si="26"/>
        <v>0</v>
      </c>
      <c r="N76" s="94">
        <f t="shared" si="26"/>
        <v>0</v>
      </c>
      <c r="O76" s="94">
        <f t="shared" si="26"/>
        <v>0</v>
      </c>
      <c r="P76" s="94">
        <f t="shared" si="26"/>
        <v>1615000</v>
      </c>
      <c r="Q76" s="94">
        <f t="shared" si="26"/>
        <v>1615000</v>
      </c>
    </row>
    <row r="77" spans="1:17" ht="12" customHeight="1" x14ac:dyDescent="0.3">
      <c r="A77" s="107"/>
      <c r="B77" s="108" t="s">
        <v>245</v>
      </c>
      <c r="C77" s="97" t="s">
        <v>246</v>
      </c>
      <c r="D77" s="94">
        <f>D78+D80+D83</f>
        <v>1615000</v>
      </c>
      <c r="E77" s="94">
        <f t="shared" ref="E77:Q77" si="27">E78+E80+E83</f>
        <v>900000</v>
      </c>
      <c r="F77" s="94">
        <f t="shared" si="27"/>
        <v>715000</v>
      </c>
      <c r="G77" s="94">
        <f t="shared" si="27"/>
        <v>0</v>
      </c>
      <c r="H77" s="94">
        <f t="shared" si="27"/>
        <v>0</v>
      </c>
      <c r="I77" s="94">
        <f t="shared" si="27"/>
        <v>565000</v>
      </c>
      <c r="J77" s="94">
        <f t="shared" si="27"/>
        <v>150000</v>
      </c>
      <c r="K77" s="94">
        <f t="shared" si="27"/>
        <v>0</v>
      </c>
      <c r="L77" s="94">
        <f t="shared" si="27"/>
        <v>0</v>
      </c>
      <c r="M77" s="94">
        <f t="shared" si="27"/>
        <v>0</v>
      </c>
      <c r="N77" s="94">
        <f t="shared" si="27"/>
        <v>0</v>
      </c>
      <c r="O77" s="94">
        <f t="shared" si="27"/>
        <v>0</v>
      </c>
      <c r="P77" s="94">
        <f t="shared" si="27"/>
        <v>1615000</v>
      </c>
      <c r="Q77" s="94">
        <f t="shared" si="27"/>
        <v>1615000</v>
      </c>
    </row>
    <row r="78" spans="1:17" ht="12" customHeight="1" x14ac:dyDescent="0.3">
      <c r="A78" s="107"/>
      <c r="B78" s="108" t="s">
        <v>247</v>
      </c>
      <c r="C78" s="97" t="s">
        <v>248</v>
      </c>
      <c r="D78" s="94">
        <f>SUM(D79)</f>
        <v>50000</v>
      </c>
      <c r="E78" s="94">
        <f t="shared" ref="E78:Q78" si="28">SUM(E79)</f>
        <v>20000</v>
      </c>
      <c r="F78" s="94">
        <f t="shared" si="28"/>
        <v>30000</v>
      </c>
      <c r="G78" s="94">
        <f t="shared" si="28"/>
        <v>0</v>
      </c>
      <c r="H78" s="94">
        <f t="shared" si="28"/>
        <v>0</v>
      </c>
      <c r="I78" s="94">
        <f t="shared" si="28"/>
        <v>30000</v>
      </c>
      <c r="J78" s="94">
        <f t="shared" si="28"/>
        <v>0</v>
      </c>
      <c r="K78" s="94">
        <f t="shared" si="28"/>
        <v>0</v>
      </c>
      <c r="L78" s="94">
        <f t="shared" si="28"/>
        <v>0</v>
      </c>
      <c r="M78" s="94">
        <f t="shared" si="28"/>
        <v>0</v>
      </c>
      <c r="N78" s="94">
        <f t="shared" si="28"/>
        <v>0</v>
      </c>
      <c r="O78" s="94">
        <f t="shared" si="28"/>
        <v>0</v>
      </c>
      <c r="P78" s="94">
        <f t="shared" si="28"/>
        <v>50000</v>
      </c>
      <c r="Q78" s="94">
        <f t="shared" si="28"/>
        <v>50000</v>
      </c>
    </row>
    <row r="79" spans="1:17" ht="12" customHeight="1" x14ac:dyDescent="0.3">
      <c r="A79" s="98" t="s">
        <v>361</v>
      </c>
      <c r="B79" s="99" t="s">
        <v>249</v>
      </c>
      <c r="C79" s="106" t="s">
        <v>250</v>
      </c>
      <c r="D79" s="101">
        <f>E79+F79</f>
        <v>50000</v>
      </c>
      <c r="E79" s="125">
        <v>20000</v>
      </c>
      <c r="F79" s="101">
        <f>SUM(G79:N79)</f>
        <v>30000</v>
      </c>
      <c r="G79" s="127"/>
      <c r="H79" s="127"/>
      <c r="I79" s="127">
        <v>30000</v>
      </c>
      <c r="J79" s="127"/>
      <c r="K79" s="127"/>
      <c r="L79" s="127"/>
      <c r="M79" s="127"/>
      <c r="N79" s="127"/>
      <c r="O79" s="128"/>
      <c r="P79" s="125">
        <v>50000</v>
      </c>
      <c r="Q79" s="125">
        <v>50000</v>
      </c>
    </row>
    <row r="80" spans="1:17" ht="12" customHeight="1" x14ac:dyDescent="0.3">
      <c r="A80" s="102"/>
      <c r="B80" s="103">
        <v>322</v>
      </c>
      <c r="C80" s="104" t="s">
        <v>362</v>
      </c>
      <c r="D80" s="105">
        <f>SUM(D81:D82)</f>
        <v>295000</v>
      </c>
      <c r="E80" s="105">
        <f t="shared" ref="E80:Q80" si="29">SUM(E81:E82)</f>
        <v>260000</v>
      </c>
      <c r="F80" s="105">
        <f t="shared" si="29"/>
        <v>35000</v>
      </c>
      <c r="G80" s="105">
        <f t="shared" si="29"/>
        <v>0</v>
      </c>
      <c r="H80" s="105">
        <f t="shared" si="29"/>
        <v>0</v>
      </c>
      <c r="I80" s="105">
        <f t="shared" si="29"/>
        <v>35000</v>
      </c>
      <c r="J80" s="105">
        <f t="shared" si="29"/>
        <v>0</v>
      </c>
      <c r="K80" s="105">
        <f t="shared" si="29"/>
        <v>0</v>
      </c>
      <c r="L80" s="105">
        <f t="shared" si="29"/>
        <v>0</v>
      </c>
      <c r="M80" s="105">
        <f t="shared" si="29"/>
        <v>0</v>
      </c>
      <c r="N80" s="105">
        <f t="shared" si="29"/>
        <v>0</v>
      </c>
      <c r="O80" s="105">
        <f t="shared" si="29"/>
        <v>0</v>
      </c>
      <c r="P80" s="105">
        <f t="shared" si="29"/>
        <v>295000</v>
      </c>
      <c r="Q80" s="105">
        <f t="shared" si="29"/>
        <v>295000</v>
      </c>
    </row>
    <row r="81" spans="1:17" ht="12" customHeight="1" x14ac:dyDescent="0.3">
      <c r="A81" s="98" t="s">
        <v>363</v>
      </c>
      <c r="B81" s="99" t="s">
        <v>262</v>
      </c>
      <c r="C81" s="106" t="s">
        <v>263</v>
      </c>
      <c r="D81" s="101">
        <f t="shared" ref="D81:D96" si="30">E81+F81</f>
        <v>0</v>
      </c>
      <c r="E81" s="125"/>
      <c r="F81" s="101">
        <f t="shared" ref="F81:F96" si="31">SUM(G81:N81)</f>
        <v>0</v>
      </c>
      <c r="G81" s="127"/>
      <c r="H81" s="127"/>
      <c r="I81" s="127"/>
      <c r="J81" s="127"/>
      <c r="K81" s="127"/>
      <c r="L81" s="127"/>
      <c r="M81" s="127"/>
      <c r="N81" s="127"/>
      <c r="O81" s="128"/>
      <c r="P81" s="125"/>
      <c r="Q81" s="125"/>
    </row>
    <row r="82" spans="1:17" ht="12" customHeight="1" x14ac:dyDescent="0.3">
      <c r="A82" s="98" t="s">
        <v>364</v>
      </c>
      <c r="B82" s="99" t="s">
        <v>265</v>
      </c>
      <c r="C82" s="106" t="s">
        <v>266</v>
      </c>
      <c r="D82" s="101">
        <f t="shared" si="30"/>
        <v>295000</v>
      </c>
      <c r="E82" s="125">
        <v>260000</v>
      </c>
      <c r="F82" s="101">
        <f t="shared" si="31"/>
        <v>35000</v>
      </c>
      <c r="G82" s="129"/>
      <c r="H82" s="129"/>
      <c r="I82" s="129">
        <v>35000</v>
      </c>
      <c r="J82" s="129"/>
      <c r="K82" s="129"/>
      <c r="L82" s="129"/>
      <c r="M82" s="129"/>
      <c r="N82" s="129"/>
      <c r="O82" s="128"/>
      <c r="P82" s="125">
        <v>295000</v>
      </c>
      <c r="Q82" s="125">
        <v>295000</v>
      </c>
    </row>
    <row r="83" spans="1:17" ht="12" customHeight="1" x14ac:dyDescent="0.3">
      <c r="A83" s="102"/>
      <c r="B83" s="103">
        <v>323</v>
      </c>
      <c r="C83" s="104" t="s">
        <v>279</v>
      </c>
      <c r="D83" s="105">
        <f>SUM(D84:D90)</f>
        <v>1270000</v>
      </c>
      <c r="E83" s="105">
        <f t="shared" ref="E83:Q83" si="32">SUM(E84:E90)</f>
        <v>620000</v>
      </c>
      <c r="F83" s="105">
        <f t="shared" si="32"/>
        <v>650000</v>
      </c>
      <c r="G83" s="105">
        <f t="shared" si="32"/>
        <v>0</v>
      </c>
      <c r="H83" s="105">
        <f t="shared" si="32"/>
        <v>0</v>
      </c>
      <c r="I83" s="105">
        <f t="shared" si="32"/>
        <v>500000</v>
      </c>
      <c r="J83" s="105">
        <f t="shared" si="32"/>
        <v>150000</v>
      </c>
      <c r="K83" s="105">
        <f t="shared" si="32"/>
        <v>0</v>
      </c>
      <c r="L83" s="105">
        <f t="shared" si="32"/>
        <v>0</v>
      </c>
      <c r="M83" s="105">
        <f t="shared" si="32"/>
        <v>0</v>
      </c>
      <c r="N83" s="105">
        <f t="shared" si="32"/>
        <v>0</v>
      </c>
      <c r="O83" s="105">
        <f t="shared" si="32"/>
        <v>0</v>
      </c>
      <c r="P83" s="105">
        <f t="shared" si="32"/>
        <v>1270000</v>
      </c>
      <c r="Q83" s="105">
        <f t="shared" si="32"/>
        <v>1270000</v>
      </c>
    </row>
    <row r="84" spans="1:17" ht="12" customHeight="1" x14ac:dyDescent="0.3">
      <c r="A84" s="98" t="s">
        <v>365</v>
      </c>
      <c r="B84" s="99" t="s">
        <v>281</v>
      </c>
      <c r="C84" s="106" t="s">
        <v>282</v>
      </c>
      <c r="D84" s="101">
        <f t="shared" si="30"/>
        <v>230000</v>
      </c>
      <c r="E84" s="125">
        <v>30000</v>
      </c>
      <c r="F84" s="101">
        <f t="shared" si="31"/>
        <v>200000</v>
      </c>
      <c r="G84" s="127"/>
      <c r="H84" s="127"/>
      <c r="I84" s="127">
        <v>200000</v>
      </c>
      <c r="J84" s="127"/>
      <c r="K84" s="127"/>
      <c r="L84" s="127"/>
      <c r="M84" s="127"/>
      <c r="N84" s="127"/>
      <c r="O84" s="128"/>
      <c r="P84" s="125">
        <v>230000</v>
      </c>
      <c r="Q84" s="125">
        <v>230000</v>
      </c>
    </row>
    <row r="85" spans="1:17" ht="12" customHeight="1" x14ac:dyDescent="0.3">
      <c r="A85" s="98" t="s">
        <v>366</v>
      </c>
      <c r="B85" s="99" t="s">
        <v>284</v>
      </c>
      <c r="C85" s="106" t="s">
        <v>285</v>
      </c>
      <c r="D85" s="101">
        <f t="shared" si="30"/>
        <v>0</v>
      </c>
      <c r="E85" s="125"/>
      <c r="F85" s="101">
        <f t="shared" si="31"/>
        <v>0</v>
      </c>
      <c r="G85" s="127"/>
      <c r="H85" s="127"/>
      <c r="I85" s="127"/>
      <c r="J85" s="127"/>
      <c r="K85" s="127"/>
      <c r="L85" s="127"/>
      <c r="M85" s="127"/>
      <c r="N85" s="127"/>
      <c r="O85" s="128"/>
      <c r="P85" s="125">
        <v>0</v>
      </c>
      <c r="Q85" s="125">
        <v>0</v>
      </c>
    </row>
    <row r="86" spans="1:17" ht="12" customHeight="1" x14ac:dyDescent="0.3">
      <c r="A86" s="98" t="s">
        <v>367</v>
      </c>
      <c r="B86" s="99" t="s">
        <v>286</v>
      </c>
      <c r="C86" s="106" t="s">
        <v>287</v>
      </c>
      <c r="D86" s="101">
        <f t="shared" si="30"/>
        <v>210988</v>
      </c>
      <c r="E86" s="125">
        <v>50988</v>
      </c>
      <c r="F86" s="101">
        <f t="shared" si="31"/>
        <v>160000</v>
      </c>
      <c r="G86" s="127"/>
      <c r="H86" s="127"/>
      <c r="I86" s="127">
        <v>160000</v>
      </c>
      <c r="J86" s="127"/>
      <c r="K86" s="127"/>
      <c r="L86" s="127"/>
      <c r="M86" s="127"/>
      <c r="N86" s="127"/>
      <c r="O86" s="128"/>
      <c r="P86" s="125">
        <v>210988</v>
      </c>
      <c r="Q86" s="125">
        <v>210988</v>
      </c>
    </row>
    <row r="87" spans="1:17" ht="12" customHeight="1" x14ac:dyDescent="0.3">
      <c r="A87" s="98" t="s">
        <v>228</v>
      </c>
      <c r="B87" s="99" t="s">
        <v>292</v>
      </c>
      <c r="C87" s="106" t="s">
        <v>293</v>
      </c>
      <c r="D87" s="101">
        <f t="shared" si="30"/>
        <v>40000</v>
      </c>
      <c r="E87" s="125">
        <v>40000</v>
      </c>
      <c r="F87" s="101">
        <f t="shared" si="31"/>
        <v>0</v>
      </c>
      <c r="G87" s="127"/>
      <c r="H87" s="127"/>
      <c r="I87" s="127"/>
      <c r="J87" s="127"/>
      <c r="K87" s="127"/>
      <c r="L87" s="127"/>
      <c r="M87" s="127"/>
      <c r="N87" s="127"/>
      <c r="O87" s="128"/>
      <c r="P87" s="125">
        <v>40000</v>
      </c>
      <c r="Q87" s="125">
        <v>40000</v>
      </c>
    </row>
    <row r="88" spans="1:17" ht="12" customHeight="1" x14ac:dyDescent="0.3">
      <c r="A88" s="98" t="s">
        <v>245</v>
      </c>
      <c r="B88" s="99" t="s">
        <v>297</v>
      </c>
      <c r="C88" s="106" t="s">
        <v>298</v>
      </c>
      <c r="D88" s="101">
        <f t="shared" si="30"/>
        <v>610000</v>
      </c>
      <c r="E88" s="125">
        <v>400000</v>
      </c>
      <c r="F88" s="101">
        <f t="shared" si="31"/>
        <v>210000</v>
      </c>
      <c r="G88" s="127"/>
      <c r="H88" s="127"/>
      <c r="I88" s="127">
        <v>60000</v>
      </c>
      <c r="J88" s="127">
        <v>150000</v>
      </c>
      <c r="K88" s="127"/>
      <c r="L88" s="127"/>
      <c r="M88" s="127"/>
      <c r="N88" s="127"/>
      <c r="O88" s="128"/>
      <c r="P88" s="125">
        <v>610000</v>
      </c>
      <c r="Q88" s="125">
        <v>610000</v>
      </c>
    </row>
    <row r="89" spans="1:17" ht="12" customHeight="1" x14ac:dyDescent="0.3">
      <c r="A89" s="98" t="s">
        <v>368</v>
      </c>
      <c r="B89" s="99" t="s">
        <v>300</v>
      </c>
      <c r="C89" s="106" t="s">
        <v>301</v>
      </c>
      <c r="D89" s="101">
        <f t="shared" si="30"/>
        <v>0</v>
      </c>
      <c r="E89" s="125"/>
      <c r="F89" s="101">
        <f t="shared" si="31"/>
        <v>0</v>
      </c>
      <c r="G89" s="127"/>
      <c r="H89" s="127"/>
      <c r="I89" s="127"/>
      <c r="J89" s="127"/>
      <c r="K89" s="127"/>
      <c r="L89" s="127"/>
      <c r="M89" s="127"/>
      <c r="N89" s="127"/>
      <c r="O89" s="128"/>
      <c r="P89" s="125">
        <v>0</v>
      </c>
      <c r="Q89" s="125">
        <v>0</v>
      </c>
    </row>
    <row r="90" spans="1:17" ht="12" customHeight="1" x14ac:dyDescent="0.3">
      <c r="A90" s="98" t="s">
        <v>327</v>
      </c>
      <c r="B90" s="99" t="s">
        <v>303</v>
      </c>
      <c r="C90" s="106" t="s">
        <v>304</v>
      </c>
      <c r="D90" s="101">
        <f t="shared" si="30"/>
        <v>179012</v>
      </c>
      <c r="E90" s="125">
        <v>99012</v>
      </c>
      <c r="F90" s="101">
        <f t="shared" si="31"/>
        <v>80000</v>
      </c>
      <c r="G90" s="127"/>
      <c r="H90" s="127"/>
      <c r="I90" s="127">
        <v>80000</v>
      </c>
      <c r="J90" s="127"/>
      <c r="K90" s="127"/>
      <c r="L90" s="127"/>
      <c r="M90" s="127"/>
      <c r="N90" s="127"/>
      <c r="O90" s="128"/>
      <c r="P90" s="125">
        <v>179012</v>
      </c>
      <c r="Q90" s="125">
        <v>179012</v>
      </c>
    </row>
    <row r="91" spans="1:17" ht="12" hidden="1" customHeight="1" x14ac:dyDescent="0.3">
      <c r="A91" s="208" t="s">
        <v>369</v>
      </c>
      <c r="B91" s="204"/>
      <c r="C91" s="204"/>
      <c r="D91" s="109">
        <f>SUM(D92)</f>
        <v>0</v>
      </c>
      <c r="E91" s="109">
        <f t="shared" ref="E91:Q91" si="33">SUM(E92)</f>
        <v>0</v>
      </c>
      <c r="F91" s="109">
        <f t="shared" si="33"/>
        <v>0</v>
      </c>
      <c r="G91" s="109">
        <f t="shared" si="33"/>
        <v>0</v>
      </c>
      <c r="H91" s="109">
        <f t="shared" si="33"/>
        <v>0</v>
      </c>
      <c r="I91" s="109">
        <f t="shared" si="33"/>
        <v>0</v>
      </c>
      <c r="J91" s="109">
        <f t="shared" si="33"/>
        <v>0</v>
      </c>
      <c r="K91" s="109">
        <f t="shared" si="33"/>
        <v>0</v>
      </c>
      <c r="L91" s="109">
        <f t="shared" si="33"/>
        <v>0</v>
      </c>
      <c r="M91" s="109">
        <f t="shared" si="33"/>
        <v>0</v>
      </c>
      <c r="N91" s="109">
        <f t="shared" si="33"/>
        <v>0</v>
      </c>
      <c r="O91" s="109">
        <f t="shared" si="33"/>
        <v>0</v>
      </c>
      <c r="P91" s="109">
        <f t="shared" si="33"/>
        <v>0</v>
      </c>
      <c r="Q91" s="109">
        <f t="shared" si="33"/>
        <v>0</v>
      </c>
    </row>
    <row r="92" spans="1:17" ht="12" hidden="1" customHeight="1" x14ac:dyDescent="0.3">
      <c r="A92" s="98" t="s">
        <v>370</v>
      </c>
      <c r="B92" s="99" t="s">
        <v>346</v>
      </c>
      <c r="C92" s="100" t="s">
        <v>371</v>
      </c>
      <c r="D92" s="101">
        <f t="shared" si="30"/>
        <v>0</v>
      </c>
      <c r="E92" s="125"/>
      <c r="F92" s="101">
        <f t="shared" si="31"/>
        <v>0</v>
      </c>
      <c r="G92" s="129"/>
      <c r="H92" s="129"/>
      <c r="I92" s="129"/>
      <c r="J92" s="129"/>
      <c r="K92" s="129"/>
      <c r="L92" s="129"/>
      <c r="M92" s="129"/>
      <c r="N92" s="129"/>
      <c r="O92" s="128"/>
      <c r="P92" s="125"/>
      <c r="Q92" s="125"/>
    </row>
    <row r="93" spans="1:17" ht="12" hidden="1" customHeight="1" x14ac:dyDescent="0.3">
      <c r="A93" s="208" t="s">
        <v>372</v>
      </c>
      <c r="B93" s="204"/>
      <c r="C93" s="204"/>
      <c r="D93" s="109">
        <f>SUM(D94)</f>
        <v>0</v>
      </c>
      <c r="E93" s="109">
        <f t="shared" ref="E93:Q93" si="34">SUM(E94)</f>
        <v>0</v>
      </c>
      <c r="F93" s="109">
        <f t="shared" si="34"/>
        <v>0</v>
      </c>
      <c r="G93" s="109">
        <f t="shared" si="34"/>
        <v>0</v>
      </c>
      <c r="H93" s="109">
        <f t="shared" si="34"/>
        <v>0</v>
      </c>
      <c r="I93" s="109">
        <f t="shared" si="34"/>
        <v>0</v>
      </c>
      <c r="J93" s="109">
        <f t="shared" si="34"/>
        <v>0</v>
      </c>
      <c r="K93" s="109">
        <f t="shared" si="34"/>
        <v>0</v>
      </c>
      <c r="L93" s="109">
        <f t="shared" si="34"/>
        <v>0</v>
      </c>
      <c r="M93" s="109">
        <f t="shared" si="34"/>
        <v>0</v>
      </c>
      <c r="N93" s="109">
        <f t="shared" si="34"/>
        <v>0</v>
      </c>
      <c r="O93" s="109">
        <f t="shared" si="34"/>
        <v>0</v>
      </c>
      <c r="P93" s="109">
        <f t="shared" si="34"/>
        <v>0</v>
      </c>
      <c r="Q93" s="109">
        <f t="shared" si="34"/>
        <v>0</v>
      </c>
    </row>
    <row r="94" spans="1:17" ht="12" hidden="1" customHeight="1" x14ac:dyDescent="0.3">
      <c r="A94" s="98" t="s">
        <v>342</v>
      </c>
      <c r="B94" s="99" t="s">
        <v>373</v>
      </c>
      <c r="C94" s="100" t="s">
        <v>374</v>
      </c>
      <c r="D94" s="101">
        <f t="shared" si="30"/>
        <v>0</v>
      </c>
      <c r="E94" s="125"/>
      <c r="F94" s="101">
        <f t="shared" si="31"/>
        <v>0</v>
      </c>
      <c r="G94" s="129"/>
      <c r="H94" s="129"/>
      <c r="I94" s="129"/>
      <c r="J94" s="129"/>
      <c r="K94" s="129"/>
      <c r="L94" s="129"/>
      <c r="M94" s="129"/>
      <c r="N94" s="129"/>
      <c r="O94" s="128"/>
      <c r="P94" s="125"/>
      <c r="Q94" s="125"/>
    </row>
    <row r="95" spans="1:17" ht="12" hidden="1" customHeight="1" x14ac:dyDescent="0.3">
      <c r="A95" s="208" t="s">
        <v>375</v>
      </c>
      <c r="B95" s="204"/>
      <c r="C95" s="204"/>
      <c r="D95" s="109">
        <f>SUM(D96)</f>
        <v>0</v>
      </c>
      <c r="E95" s="109">
        <f t="shared" ref="E95:Q95" si="35">SUM(E96)</f>
        <v>0</v>
      </c>
      <c r="F95" s="109">
        <f t="shared" si="35"/>
        <v>0</v>
      </c>
      <c r="G95" s="109">
        <f t="shared" si="35"/>
        <v>0</v>
      </c>
      <c r="H95" s="109">
        <f t="shared" si="35"/>
        <v>0</v>
      </c>
      <c r="I95" s="109">
        <f t="shared" si="35"/>
        <v>0</v>
      </c>
      <c r="J95" s="109">
        <f t="shared" si="35"/>
        <v>0</v>
      </c>
      <c r="K95" s="109">
        <f t="shared" si="35"/>
        <v>0</v>
      </c>
      <c r="L95" s="109">
        <f t="shared" si="35"/>
        <v>0</v>
      </c>
      <c r="M95" s="109">
        <f t="shared" si="35"/>
        <v>0</v>
      </c>
      <c r="N95" s="109">
        <f t="shared" si="35"/>
        <v>0</v>
      </c>
      <c r="O95" s="109">
        <f t="shared" si="35"/>
        <v>0</v>
      </c>
      <c r="P95" s="109">
        <f t="shared" si="35"/>
        <v>0</v>
      </c>
      <c r="Q95" s="109">
        <f t="shared" si="35"/>
        <v>0</v>
      </c>
    </row>
    <row r="96" spans="1:17" ht="12" hidden="1" customHeight="1" x14ac:dyDescent="0.3">
      <c r="A96" s="98" t="s">
        <v>348</v>
      </c>
      <c r="B96" s="99" t="s">
        <v>358</v>
      </c>
      <c r="C96" s="100" t="s">
        <v>359</v>
      </c>
      <c r="D96" s="101">
        <f t="shared" si="30"/>
        <v>0</v>
      </c>
      <c r="E96" s="125"/>
      <c r="F96" s="101">
        <f t="shared" si="31"/>
        <v>0</v>
      </c>
      <c r="G96" s="127"/>
      <c r="H96" s="127"/>
      <c r="I96" s="127"/>
      <c r="J96" s="127"/>
      <c r="K96" s="127"/>
      <c r="L96" s="127"/>
      <c r="M96" s="127"/>
      <c r="N96" s="127"/>
      <c r="O96" s="128"/>
      <c r="P96" s="125"/>
      <c r="Q96" s="125"/>
    </row>
    <row r="97" spans="1:17" ht="12" customHeight="1" x14ac:dyDescent="0.3">
      <c r="A97" s="208" t="s">
        <v>376</v>
      </c>
      <c r="B97" s="204"/>
      <c r="C97" s="204"/>
      <c r="D97" s="94">
        <f>D98</f>
        <v>60000</v>
      </c>
      <c r="E97" s="94">
        <f t="shared" ref="E97:Q97" si="36">E98</f>
        <v>0</v>
      </c>
      <c r="F97" s="94">
        <f t="shared" si="36"/>
        <v>60000</v>
      </c>
      <c r="G97" s="94">
        <f t="shared" si="36"/>
        <v>0</v>
      </c>
      <c r="H97" s="94">
        <f t="shared" si="36"/>
        <v>0</v>
      </c>
      <c r="I97" s="94">
        <f t="shared" si="36"/>
        <v>60000</v>
      </c>
      <c r="J97" s="94">
        <f t="shared" si="36"/>
        <v>0</v>
      </c>
      <c r="K97" s="94">
        <f t="shared" si="36"/>
        <v>0</v>
      </c>
      <c r="L97" s="94">
        <f t="shared" si="36"/>
        <v>0</v>
      </c>
      <c r="M97" s="94">
        <f t="shared" si="36"/>
        <v>0</v>
      </c>
      <c r="N97" s="94">
        <f t="shared" si="36"/>
        <v>0</v>
      </c>
      <c r="O97" s="94">
        <f t="shared" si="36"/>
        <v>0</v>
      </c>
      <c r="P97" s="94">
        <f t="shared" si="36"/>
        <v>60000</v>
      </c>
      <c r="Q97" s="94">
        <f t="shared" si="36"/>
        <v>60000</v>
      </c>
    </row>
    <row r="98" spans="1:17" ht="12" customHeight="1" x14ac:dyDescent="0.3">
      <c r="A98" s="107"/>
      <c r="B98" s="108" t="s">
        <v>242</v>
      </c>
      <c r="C98" s="97" t="s">
        <v>11</v>
      </c>
      <c r="D98" s="94">
        <f>D99+D102+D117</f>
        <v>60000</v>
      </c>
      <c r="E98" s="94">
        <f t="shared" ref="E98:Q98" si="37">E99+E102+E117</f>
        <v>0</v>
      </c>
      <c r="F98" s="94">
        <f t="shared" si="37"/>
        <v>60000</v>
      </c>
      <c r="G98" s="94">
        <f t="shared" si="37"/>
        <v>0</v>
      </c>
      <c r="H98" s="94">
        <f t="shared" si="37"/>
        <v>0</v>
      </c>
      <c r="I98" s="94">
        <f t="shared" si="37"/>
        <v>60000</v>
      </c>
      <c r="J98" s="94">
        <f t="shared" si="37"/>
        <v>0</v>
      </c>
      <c r="K98" s="94">
        <f t="shared" si="37"/>
        <v>0</v>
      </c>
      <c r="L98" s="94">
        <f t="shared" si="37"/>
        <v>0</v>
      </c>
      <c r="M98" s="94">
        <f t="shared" si="37"/>
        <v>0</v>
      </c>
      <c r="N98" s="94">
        <f t="shared" si="37"/>
        <v>0</v>
      </c>
      <c r="O98" s="94">
        <f t="shared" si="37"/>
        <v>0</v>
      </c>
      <c r="P98" s="94">
        <f t="shared" si="37"/>
        <v>60000</v>
      </c>
      <c r="Q98" s="94">
        <f t="shared" si="37"/>
        <v>60000</v>
      </c>
    </row>
    <row r="99" spans="1:17" ht="12" customHeight="1" x14ac:dyDescent="0.3">
      <c r="A99" s="107"/>
      <c r="B99" s="108" t="s">
        <v>377</v>
      </c>
      <c r="C99" s="97" t="s">
        <v>378</v>
      </c>
      <c r="D99" s="94">
        <f>D100</f>
        <v>0</v>
      </c>
      <c r="E99" s="94">
        <f t="shared" ref="E99:Q99" si="38">E100</f>
        <v>0</v>
      </c>
      <c r="F99" s="94">
        <f t="shared" si="38"/>
        <v>0</v>
      </c>
      <c r="G99" s="94">
        <f t="shared" si="38"/>
        <v>0</v>
      </c>
      <c r="H99" s="94">
        <f t="shared" si="38"/>
        <v>0</v>
      </c>
      <c r="I99" s="94">
        <f t="shared" si="38"/>
        <v>0</v>
      </c>
      <c r="J99" s="94">
        <f t="shared" si="38"/>
        <v>0</v>
      </c>
      <c r="K99" s="94">
        <f t="shared" si="38"/>
        <v>0</v>
      </c>
      <c r="L99" s="94">
        <f t="shared" si="38"/>
        <v>0</v>
      </c>
      <c r="M99" s="94">
        <f t="shared" si="38"/>
        <v>0</v>
      </c>
      <c r="N99" s="94">
        <f t="shared" si="38"/>
        <v>0</v>
      </c>
      <c r="O99" s="94">
        <f t="shared" si="38"/>
        <v>0</v>
      </c>
      <c r="P99" s="94">
        <f t="shared" si="38"/>
        <v>0</v>
      </c>
      <c r="Q99" s="94">
        <f t="shared" si="38"/>
        <v>0</v>
      </c>
    </row>
    <row r="100" spans="1:17" ht="12" customHeight="1" x14ac:dyDescent="0.3">
      <c r="A100" s="107"/>
      <c r="B100" s="111" t="s">
        <v>379</v>
      </c>
      <c r="C100" s="115" t="s">
        <v>380</v>
      </c>
      <c r="D100" s="94">
        <f>SUM(D101)</f>
        <v>0</v>
      </c>
      <c r="E100" s="94">
        <f t="shared" ref="E100:Q100" si="39">SUM(E101)</f>
        <v>0</v>
      </c>
      <c r="F100" s="94">
        <f t="shared" si="39"/>
        <v>0</v>
      </c>
      <c r="G100" s="94">
        <f t="shared" si="39"/>
        <v>0</v>
      </c>
      <c r="H100" s="94">
        <f t="shared" si="39"/>
        <v>0</v>
      </c>
      <c r="I100" s="94">
        <f t="shared" si="39"/>
        <v>0</v>
      </c>
      <c r="J100" s="94">
        <f t="shared" si="39"/>
        <v>0</v>
      </c>
      <c r="K100" s="94">
        <f t="shared" si="39"/>
        <v>0</v>
      </c>
      <c r="L100" s="94">
        <f t="shared" si="39"/>
        <v>0</v>
      </c>
      <c r="M100" s="94">
        <f t="shared" si="39"/>
        <v>0</v>
      </c>
      <c r="N100" s="94">
        <f t="shared" si="39"/>
        <v>0</v>
      </c>
      <c r="O100" s="94">
        <f t="shared" si="39"/>
        <v>0</v>
      </c>
      <c r="P100" s="94">
        <f t="shared" si="39"/>
        <v>0</v>
      </c>
      <c r="Q100" s="94">
        <f t="shared" si="39"/>
        <v>0</v>
      </c>
    </row>
    <row r="101" spans="1:17" ht="12" customHeight="1" x14ac:dyDescent="0.3">
      <c r="A101" s="98"/>
      <c r="B101" s="99" t="s">
        <v>381</v>
      </c>
      <c r="C101" s="106" t="s">
        <v>382</v>
      </c>
      <c r="D101" s="116">
        <f>E101+F101</f>
        <v>0</v>
      </c>
      <c r="E101" s="126"/>
      <c r="F101" s="116">
        <f>SUM(G101:N101)</f>
        <v>0</v>
      </c>
      <c r="G101" s="127"/>
      <c r="H101" s="127"/>
      <c r="I101" s="127"/>
      <c r="J101" s="127"/>
      <c r="K101" s="127"/>
      <c r="L101" s="127"/>
      <c r="M101" s="127"/>
      <c r="N101" s="127"/>
      <c r="O101" s="128"/>
      <c r="P101" s="126"/>
      <c r="Q101" s="126"/>
    </row>
    <row r="102" spans="1:17" ht="12" customHeight="1" x14ac:dyDescent="0.3">
      <c r="A102" s="107"/>
      <c r="B102" s="108" t="s">
        <v>383</v>
      </c>
      <c r="C102" s="97" t="s">
        <v>384</v>
      </c>
      <c r="D102" s="94">
        <f>D103+D112+D115+D110</f>
        <v>60000</v>
      </c>
      <c r="E102" s="94">
        <f t="shared" ref="E102:Q102" si="40">E103+E112+E115+E110</f>
        <v>0</v>
      </c>
      <c r="F102" s="94">
        <f t="shared" si="40"/>
        <v>60000</v>
      </c>
      <c r="G102" s="94">
        <f t="shared" si="40"/>
        <v>0</v>
      </c>
      <c r="H102" s="94">
        <f t="shared" si="40"/>
        <v>0</v>
      </c>
      <c r="I102" s="94">
        <f t="shared" si="40"/>
        <v>60000</v>
      </c>
      <c r="J102" s="94">
        <f t="shared" si="40"/>
        <v>0</v>
      </c>
      <c r="K102" s="94">
        <f t="shared" si="40"/>
        <v>0</v>
      </c>
      <c r="L102" s="94">
        <f t="shared" si="40"/>
        <v>0</v>
      </c>
      <c r="M102" s="94">
        <f t="shared" si="40"/>
        <v>0</v>
      </c>
      <c r="N102" s="94">
        <f t="shared" si="40"/>
        <v>0</v>
      </c>
      <c r="O102" s="94">
        <f t="shared" si="40"/>
        <v>0</v>
      </c>
      <c r="P102" s="94">
        <f t="shared" si="40"/>
        <v>60000</v>
      </c>
      <c r="Q102" s="94">
        <f t="shared" si="40"/>
        <v>60000</v>
      </c>
    </row>
    <row r="103" spans="1:17" ht="12" customHeight="1" x14ac:dyDescent="0.3">
      <c r="A103" s="107"/>
      <c r="B103" s="108" t="s">
        <v>385</v>
      </c>
      <c r="C103" s="97" t="s">
        <v>386</v>
      </c>
      <c r="D103" s="94">
        <f>SUM(D104:D109)</f>
        <v>60000</v>
      </c>
      <c r="E103" s="94">
        <f t="shared" ref="E103:Q103" si="41">SUM(E104:E109)</f>
        <v>0</v>
      </c>
      <c r="F103" s="94">
        <f t="shared" si="41"/>
        <v>60000</v>
      </c>
      <c r="G103" s="94">
        <f t="shared" si="41"/>
        <v>0</v>
      </c>
      <c r="H103" s="94">
        <f t="shared" si="41"/>
        <v>0</v>
      </c>
      <c r="I103" s="94">
        <f t="shared" si="41"/>
        <v>60000</v>
      </c>
      <c r="J103" s="94">
        <f t="shared" si="41"/>
        <v>0</v>
      </c>
      <c r="K103" s="94">
        <f t="shared" si="41"/>
        <v>0</v>
      </c>
      <c r="L103" s="94">
        <f t="shared" si="41"/>
        <v>0</v>
      </c>
      <c r="M103" s="94">
        <f t="shared" si="41"/>
        <v>0</v>
      </c>
      <c r="N103" s="94">
        <f t="shared" si="41"/>
        <v>0</v>
      </c>
      <c r="O103" s="94">
        <f t="shared" si="41"/>
        <v>0</v>
      </c>
      <c r="P103" s="94">
        <f t="shared" si="41"/>
        <v>60000</v>
      </c>
      <c r="Q103" s="94">
        <f t="shared" si="41"/>
        <v>60000</v>
      </c>
    </row>
    <row r="104" spans="1:17" ht="12" customHeight="1" x14ac:dyDescent="0.3">
      <c r="A104" s="98" t="s">
        <v>354</v>
      </c>
      <c r="B104" s="99" t="s">
        <v>387</v>
      </c>
      <c r="C104" s="106" t="s">
        <v>135</v>
      </c>
      <c r="D104" s="101">
        <f t="shared" ref="D104:D116" si="42">E104+F104</f>
        <v>30000</v>
      </c>
      <c r="E104" s="125"/>
      <c r="F104" s="101">
        <f t="shared" ref="F104:F116" si="43">SUM(G104:N104)</f>
        <v>30000</v>
      </c>
      <c r="G104" s="129"/>
      <c r="H104" s="129"/>
      <c r="I104" s="129">
        <v>30000</v>
      </c>
      <c r="J104" s="129"/>
      <c r="K104" s="129"/>
      <c r="L104" s="129"/>
      <c r="M104" s="129"/>
      <c r="N104" s="129"/>
      <c r="O104" s="128"/>
      <c r="P104" s="125">
        <v>30000</v>
      </c>
      <c r="Q104" s="125">
        <v>30000</v>
      </c>
    </row>
    <row r="105" spans="1:17" ht="12" customHeight="1" x14ac:dyDescent="0.3">
      <c r="A105" s="98" t="s">
        <v>388</v>
      </c>
      <c r="B105" s="99" t="s">
        <v>389</v>
      </c>
      <c r="C105" s="106" t="s">
        <v>390</v>
      </c>
      <c r="D105" s="101">
        <f t="shared" si="42"/>
        <v>10000</v>
      </c>
      <c r="E105" s="125"/>
      <c r="F105" s="101">
        <f t="shared" si="43"/>
        <v>10000</v>
      </c>
      <c r="G105" s="127"/>
      <c r="H105" s="127"/>
      <c r="I105" s="127">
        <v>10000</v>
      </c>
      <c r="J105" s="127"/>
      <c r="K105" s="127"/>
      <c r="L105" s="127"/>
      <c r="M105" s="127"/>
      <c r="N105" s="127"/>
      <c r="O105" s="128"/>
      <c r="P105" s="125">
        <v>10000</v>
      </c>
      <c r="Q105" s="125">
        <v>10000</v>
      </c>
    </row>
    <row r="106" spans="1:17" ht="12" customHeight="1" x14ac:dyDescent="0.3">
      <c r="A106" s="98" t="s">
        <v>391</v>
      </c>
      <c r="B106" s="99" t="s">
        <v>392</v>
      </c>
      <c r="C106" s="106" t="s">
        <v>137</v>
      </c>
      <c r="D106" s="101">
        <f t="shared" si="42"/>
        <v>0</v>
      </c>
      <c r="E106" s="125"/>
      <c r="F106" s="101">
        <f t="shared" si="43"/>
        <v>0</v>
      </c>
      <c r="G106" s="129"/>
      <c r="H106" s="129"/>
      <c r="I106" s="129"/>
      <c r="J106" s="129"/>
      <c r="K106" s="129"/>
      <c r="L106" s="129"/>
      <c r="M106" s="129"/>
      <c r="N106" s="129"/>
      <c r="O106" s="128"/>
      <c r="P106" s="125">
        <v>0</v>
      </c>
      <c r="Q106" s="125">
        <v>0</v>
      </c>
    </row>
    <row r="107" spans="1:17" ht="12" customHeight="1" x14ac:dyDescent="0.3">
      <c r="A107" s="98"/>
      <c r="B107" s="99" t="s">
        <v>393</v>
      </c>
      <c r="C107" s="106" t="s">
        <v>138</v>
      </c>
      <c r="D107" s="101">
        <f t="shared" si="42"/>
        <v>0</v>
      </c>
      <c r="E107" s="125"/>
      <c r="F107" s="101">
        <f t="shared" si="43"/>
        <v>0</v>
      </c>
      <c r="G107" s="129"/>
      <c r="H107" s="129"/>
      <c r="I107" s="129"/>
      <c r="J107" s="129"/>
      <c r="K107" s="129"/>
      <c r="L107" s="129"/>
      <c r="M107" s="129"/>
      <c r="N107" s="129"/>
      <c r="O107" s="128"/>
      <c r="P107" s="125">
        <v>0</v>
      </c>
      <c r="Q107" s="125">
        <v>0</v>
      </c>
    </row>
    <row r="108" spans="1:17" ht="12" customHeight="1" x14ac:dyDescent="0.3">
      <c r="A108" s="98" t="s">
        <v>377</v>
      </c>
      <c r="B108" s="99" t="s">
        <v>394</v>
      </c>
      <c r="C108" s="106" t="s">
        <v>140</v>
      </c>
      <c r="D108" s="101">
        <f t="shared" si="42"/>
        <v>0</v>
      </c>
      <c r="E108" s="125"/>
      <c r="F108" s="101">
        <f t="shared" si="43"/>
        <v>0</v>
      </c>
      <c r="G108" s="127"/>
      <c r="H108" s="127"/>
      <c r="I108" s="127"/>
      <c r="J108" s="127"/>
      <c r="K108" s="127"/>
      <c r="L108" s="127"/>
      <c r="M108" s="127"/>
      <c r="N108" s="127"/>
      <c r="O108" s="128"/>
      <c r="P108" s="125">
        <v>0</v>
      </c>
      <c r="Q108" s="125">
        <v>0</v>
      </c>
    </row>
    <row r="109" spans="1:17" ht="12" customHeight="1" x14ac:dyDescent="0.3">
      <c r="A109" s="98" t="s">
        <v>383</v>
      </c>
      <c r="B109" s="99" t="s">
        <v>395</v>
      </c>
      <c r="C109" s="106" t="s">
        <v>141</v>
      </c>
      <c r="D109" s="101">
        <f t="shared" si="42"/>
        <v>20000</v>
      </c>
      <c r="E109" s="125"/>
      <c r="F109" s="101">
        <f t="shared" si="43"/>
        <v>20000</v>
      </c>
      <c r="G109" s="129"/>
      <c r="H109" s="129"/>
      <c r="I109" s="129">
        <v>20000</v>
      </c>
      <c r="J109" s="129"/>
      <c r="K109" s="129"/>
      <c r="L109" s="129"/>
      <c r="M109" s="129"/>
      <c r="N109" s="129"/>
      <c r="O109" s="128"/>
      <c r="P109" s="125">
        <v>20000</v>
      </c>
      <c r="Q109" s="125">
        <v>20000</v>
      </c>
    </row>
    <row r="110" spans="1:17" ht="12" customHeight="1" x14ac:dyDescent="0.3">
      <c r="A110" s="107"/>
      <c r="B110" s="108" t="s">
        <v>396</v>
      </c>
      <c r="C110" s="97" t="s">
        <v>397</v>
      </c>
      <c r="D110" s="109">
        <f>SUM(D111)</f>
        <v>0</v>
      </c>
      <c r="E110" s="109">
        <f t="shared" ref="E110:Q110" si="44">SUM(E111)</f>
        <v>0</v>
      </c>
      <c r="F110" s="109">
        <f t="shared" si="44"/>
        <v>0</v>
      </c>
      <c r="G110" s="109">
        <f t="shared" si="44"/>
        <v>0</v>
      </c>
      <c r="H110" s="109">
        <f t="shared" si="44"/>
        <v>0</v>
      </c>
      <c r="I110" s="109">
        <f t="shared" si="44"/>
        <v>0</v>
      </c>
      <c r="J110" s="109">
        <f t="shared" si="44"/>
        <v>0</v>
      </c>
      <c r="K110" s="109">
        <f t="shared" si="44"/>
        <v>0</v>
      </c>
      <c r="L110" s="109">
        <f t="shared" si="44"/>
        <v>0</v>
      </c>
      <c r="M110" s="109">
        <f t="shared" si="44"/>
        <v>0</v>
      </c>
      <c r="N110" s="109">
        <f t="shared" si="44"/>
        <v>0</v>
      </c>
      <c r="O110" s="109">
        <f t="shared" si="44"/>
        <v>0</v>
      </c>
      <c r="P110" s="109">
        <f t="shared" si="44"/>
        <v>0</v>
      </c>
      <c r="Q110" s="109">
        <f t="shared" si="44"/>
        <v>0</v>
      </c>
    </row>
    <row r="111" spans="1:17" ht="12" customHeight="1" x14ac:dyDescent="0.3">
      <c r="A111" s="98" t="s">
        <v>398</v>
      </c>
      <c r="B111" s="99" t="s">
        <v>399</v>
      </c>
      <c r="C111" s="106" t="s">
        <v>143</v>
      </c>
      <c r="D111" s="101">
        <f t="shared" si="42"/>
        <v>0</v>
      </c>
      <c r="E111" s="125"/>
      <c r="F111" s="101">
        <f t="shared" si="43"/>
        <v>0</v>
      </c>
      <c r="G111" s="129"/>
      <c r="H111" s="129"/>
      <c r="I111" s="129"/>
      <c r="J111" s="129"/>
      <c r="K111" s="129"/>
      <c r="L111" s="129"/>
      <c r="M111" s="129"/>
      <c r="N111" s="129"/>
      <c r="O111" s="128"/>
      <c r="P111" s="125"/>
      <c r="Q111" s="125"/>
    </row>
    <row r="112" spans="1:17" ht="12" customHeight="1" x14ac:dyDescent="0.3">
      <c r="A112" s="107"/>
      <c r="B112" s="108" t="s">
        <v>400</v>
      </c>
      <c r="C112" s="97" t="s">
        <v>401</v>
      </c>
      <c r="D112" s="109">
        <f>SUM(D113:D114)</f>
        <v>0</v>
      </c>
      <c r="E112" s="109">
        <f t="shared" ref="E112:Q112" si="45">SUM(E113:E114)</f>
        <v>0</v>
      </c>
      <c r="F112" s="109">
        <f t="shared" si="45"/>
        <v>0</v>
      </c>
      <c r="G112" s="109">
        <f t="shared" si="45"/>
        <v>0</v>
      </c>
      <c r="H112" s="109">
        <f t="shared" si="45"/>
        <v>0</v>
      </c>
      <c r="I112" s="109">
        <f t="shared" si="45"/>
        <v>0</v>
      </c>
      <c r="J112" s="109">
        <f t="shared" si="45"/>
        <v>0</v>
      </c>
      <c r="K112" s="109">
        <f t="shared" si="45"/>
        <v>0</v>
      </c>
      <c r="L112" s="109">
        <f t="shared" si="45"/>
        <v>0</v>
      </c>
      <c r="M112" s="109">
        <f t="shared" si="45"/>
        <v>0</v>
      </c>
      <c r="N112" s="109">
        <f t="shared" si="45"/>
        <v>0</v>
      </c>
      <c r="O112" s="109">
        <f t="shared" si="45"/>
        <v>0</v>
      </c>
      <c r="P112" s="109">
        <f t="shared" si="45"/>
        <v>0</v>
      </c>
      <c r="Q112" s="109">
        <f t="shared" si="45"/>
        <v>0</v>
      </c>
    </row>
    <row r="113" spans="1:17" ht="12" customHeight="1" x14ac:dyDescent="0.3">
      <c r="A113" s="98" t="s">
        <v>402</v>
      </c>
      <c r="B113" s="99" t="s">
        <v>403</v>
      </c>
      <c r="C113" s="106" t="s">
        <v>404</v>
      </c>
      <c r="D113" s="101">
        <f t="shared" si="42"/>
        <v>0</v>
      </c>
      <c r="E113" s="125"/>
      <c r="F113" s="101">
        <f t="shared" si="43"/>
        <v>0</v>
      </c>
      <c r="G113" s="130"/>
      <c r="H113" s="130"/>
      <c r="I113" s="130"/>
      <c r="J113" s="130"/>
      <c r="K113" s="130"/>
      <c r="L113" s="130"/>
      <c r="M113" s="130"/>
      <c r="N113" s="130"/>
      <c r="O113" s="128"/>
      <c r="P113" s="125"/>
      <c r="Q113" s="125"/>
    </row>
    <row r="114" spans="1:17" ht="12" customHeight="1" x14ac:dyDescent="0.3">
      <c r="A114" s="98" t="s">
        <v>405</v>
      </c>
      <c r="B114" s="99" t="s">
        <v>406</v>
      </c>
      <c r="C114" s="106" t="s">
        <v>147</v>
      </c>
      <c r="D114" s="101">
        <f t="shared" si="42"/>
        <v>0</v>
      </c>
      <c r="E114" s="125"/>
      <c r="F114" s="101">
        <f t="shared" si="43"/>
        <v>0</v>
      </c>
      <c r="G114" s="131"/>
      <c r="H114" s="131"/>
      <c r="I114" s="131"/>
      <c r="J114" s="131"/>
      <c r="K114" s="131"/>
      <c r="L114" s="131"/>
      <c r="M114" s="131"/>
      <c r="N114" s="131"/>
      <c r="O114" s="128"/>
      <c r="P114" s="125"/>
      <c r="Q114" s="125"/>
    </row>
    <row r="115" spans="1:17" ht="12" customHeight="1" x14ac:dyDescent="0.3">
      <c r="A115" s="107"/>
      <c r="B115" s="108" t="s">
        <v>407</v>
      </c>
      <c r="C115" s="97" t="s">
        <v>408</v>
      </c>
      <c r="D115" s="109">
        <f>SUM(D116)</f>
        <v>0</v>
      </c>
      <c r="E115" s="109">
        <f t="shared" ref="E115:Q115" si="46">SUM(E116)</f>
        <v>0</v>
      </c>
      <c r="F115" s="109">
        <f t="shared" si="46"/>
        <v>0</v>
      </c>
      <c r="G115" s="109">
        <f t="shared" si="46"/>
        <v>0</v>
      </c>
      <c r="H115" s="109">
        <f t="shared" si="46"/>
        <v>0</v>
      </c>
      <c r="I115" s="109">
        <f t="shared" si="46"/>
        <v>0</v>
      </c>
      <c r="J115" s="109">
        <f t="shared" si="46"/>
        <v>0</v>
      </c>
      <c r="K115" s="109">
        <f t="shared" si="46"/>
        <v>0</v>
      </c>
      <c r="L115" s="109">
        <f t="shared" si="46"/>
        <v>0</v>
      </c>
      <c r="M115" s="109">
        <f t="shared" si="46"/>
        <v>0</v>
      </c>
      <c r="N115" s="109">
        <f t="shared" si="46"/>
        <v>0</v>
      </c>
      <c r="O115" s="109">
        <f t="shared" si="46"/>
        <v>0</v>
      </c>
      <c r="P115" s="109">
        <f t="shared" si="46"/>
        <v>0</v>
      </c>
      <c r="Q115" s="109">
        <f t="shared" si="46"/>
        <v>0</v>
      </c>
    </row>
    <row r="116" spans="1:17" ht="12" customHeight="1" x14ac:dyDescent="0.3">
      <c r="A116" s="98" t="s">
        <v>409</v>
      </c>
      <c r="B116" s="99" t="s">
        <v>410</v>
      </c>
      <c r="C116" s="106" t="s">
        <v>411</v>
      </c>
      <c r="D116" s="101">
        <f t="shared" si="42"/>
        <v>0</v>
      </c>
      <c r="E116" s="125"/>
      <c r="F116" s="101">
        <f t="shared" si="43"/>
        <v>0</v>
      </c>
      <c r="G116" s="131"/>
      <c r="H116" s="131"/>
      <c r="I116" s="131"/>
      <c r="J116" s="131"/>
      <c r="K116" s="131"/>
      <c r="L116" s="131"/>
      <c r="M116" s="131"/>
      <c r="N116" s="131"/>
      <c r="O116" s="128"/>
      <c r="P116" s="125"/>
      <c r="Q116" s="125"/>
    </row>
    <row r="117" spans="1:17" ht="12" customHeight="1" x14ac:dyDescent="0.3">
      <c r="A117" s="98"/>
      <c r="B117" s="108" t="s">
        <v>405</v>
      </c>
      <c r="C117" s="97" t="s">
        <v>412</v>
      </c>
      <c r="D117" s="109">
        <f>D118</f>
        <v>0</v>
      </c>
      <c r="E117" s="109">
        <f t="shared" ref="E117:Q117" si="47">E118</f>
        <v>0</v>
      </c>
      <c r="F117" s="109">
        <f t="shared" si="47"/>
        <v>0</v>
      </c>
      <c r="G117" s="109">
        <f t="shared" si="47"/>
        <v>0</v>
      </c>
      <c r="H117" s="109">
        <f t="shared" si="47"/>
        <v>0</v>
      </c>
      <c r="I117" s="109">
        <f t="shared" si="47"/>
        <v>0</v>
      </c>
      <c r="J117" s="109">
        <f t="shared" si="47"/>
        <v>0</v>
      </c>
      <c r="K117" s="109">
        <f t="shared" si="47"/>
        <v>0</v>
      </c>
      <c r="L117" s="109">
        <f t="shared" si="47"/>
        <v>0</v>
      </c>
      <c r="M117" s="109">
        <f t="shared" si="47"/>
        <v>0</v>
      </c>
      <c r="N117" s="109">
        <f t="shared" si="47"/>
        <v>0</v>
      </c>
      <c r="O117" s="109">
        <f t="shared" si="47"/>
        <v>0</v>
      </c>
      <c r="P117" s="109">
        <f t="shared" si="47"/>
        <v>0</v>
      </c>
      <c r="Q117" s="109">
        <f t="shared" si="47"/>
        <v>0</v>
      </c>
    </row>
    <row r="118" spans="1:17" ht="12" customHeight="1" x14ac:dyDescent="0.3">
      <c r="A118" s="98"/>
      <c r="B118" s="108" t="s">
        <v>413</v>
      </c>
      <c r="C118" s="117" t="s">
        <v>414</v>
      </c>
      <c r="D118" s="109">
        <f>SUM(D119)</f>
        <v>0</v>
      </c>
      <c r="E118" s="109">
        <f t="shared" ref="E118:Q118" si="48">SUM(E119)</f>
        <v>0</v>
      </c>
      <c r="F118" s="109">
        <f t="shared" si="48"/>
        <v>0</v>
      </c>
      <c r="G118" s="109">
        <f t="shared" si="48"/>
        <v>0</v>
      </c>
      <c r="H118" s="109">
        <f t="shared" si="48"/>
        <v>0</v>
      </c>
      <c r="I118" s="109">
        <f t="shared" si="48"/>
        <v>0</v>
      </c>
      <c r="J118" s="109">
        <f t="shared" si="48"/>
        <v>0</v>
      </c>
      <c r="K118" s="109">
        <f t="shared" si="48"/>
        <v>0</v>
      </c>
      <c r="L118" s="109">
        <f t="shared" si="48"/>
        <v>0</v>
      </c>
      <c r="M118" s="109">
        <f t="shared" si="48"/>
        <v>0</v>
      </c>
      <c r="N118" s="109">
        <f t="shared" si="48"/>
        <v>0</v>
      </c>
      <c r="O118" s="109">
        <f t="shared" si="48"/>
        <v>0</v>
      </c>
      <c r="P118" s="109">
        <f t="shared" si="48"/>
        <v>0</v>
      </c>
      <c r="Q118" s="109">
        <f t="shared" si="48"/>
        <v>0</v>
      </c>
    </row>
    <row r="119" spans="1:17" ht="12" customHeight="1" x14ac:dyDescent="0.3">
      <c r="A119" s="98"/>
      <c r="B119" s="99" t="s">
        <v>415</v>
      </c>
      <c r="C119" s="118" t="s">
        <v>416</v>
      </c>
      <c r="D119" s="101">
        <f>E119+F119</f>
        <v>0</v>
      </c>
      <c r="E119" s="125"/>
      <c r="F119" s="101">
        <f>SUM(G119:N119)</f>
        <v>0</v>
      </c>
      <c r="G119" s="131"/>
      <c r="H119" s="131"/>
      <c r="I119" s="131"/>
      <c r="J119" s="131"/>
      <c r="K119" s="131"/>
      <c r="L119" s="131"/>
      <c r="M119" s="131"/>
      <c r="N119" s="131"/>
      <c r="O119" s="128"/>
      <c r="P119" s="125"/>
      <c r="Q119" s="125"/>
    </row>
    <row r="120" spans="1:17" ht="12" customHeight="1" x14ac:dyDescent="0.3">
      <c r="A120" s="208" t="s">
        <v>417</v>
      </c>
      <c r="B120" s="204"/>
      <c r="C120" s="204"/>
      <c r="D120" s="109">
        <f>SUM(D121)</f>
        <v>0</v>
      </c>
      <c r="E120" s="109">
        <f t="shared" ref="E120:Q120" si="49">SUM(E121)</f>
        <v>0</v>
      </c>
      <c r="F120" s="109">
        <f t="shared" si="49"/>
        <v>0</v>
      </c>
      <c r="G120" s="109">
        <f t="shared" si="49"/>
        <v>0</v>
      </c>
      <c r="H120" s="109">
        <f t="shared" si="49"/>
        <v>0</v>
      </c>
      <c r="I120" s="109">
        <f t="shared" si="49"/>
        <v>0</v>
      </c>
      <c r="J120" s="109">
        <f t="shared" si="49"/>
        <v>0</v>
      </c>
      <c r="K120" s="109">
        <f t="shared" si="49"/>
        <v>0</v>
      </c>
      <c r="L120" s="109">
        <f t="shared" si="49"/>
        <v>0</v>
      </c>
      <c r="M120" s="109">
        <f t="shared" si="49"/>
        <v>0</v>
      </c>
      <c r="N120" s="109">
        <f t="shared" si="49"/>
        <v>0</v>
      </c>
      <c r="O120" s="109">
        <f t="shared" si="49"/>
        <v>0</v>
      </c>
      <c r="P120" s="109">
        <f t="shared" si="49"/>
        <v>0</v>
      </c>
      <c r="Q120" s="109">
        <f t="shared" si="49"/>
        <v>0</v>
      </c>
    </row>
    <row r="121" spans="1:17" ht="12" customHeight="1" x14ac:dyDescent="0.3">
      <c r="A121" s="107"/>
      <c r="B121" s="108" t="s">
        <v>310</v>
      </c>
      <c r="C121" s="97" t="s">
        <v>311</v>
      </c>
      <c r="D121" s="109">
        <f>SUM(D122:D122)</f>
        <v>0</v>
      </c>
      <c r="E121" s="109">
        <f t="shared" ref="E121:Q121" si="50">SUM(E122:E122)</f>
        <v>0</v>
      </c>
      <c r="F121" s="109">
        <f t="shared" si="50"/>
        <v>0</v>
      </c>
      <c r="G121" s="109">
        <f t="shared" si="50"/>
        <v>0</v>
      </c>
      <c r="H121" s="109">
        <f t="shared" si="50"/>
        <v>0</v>
      </c>
      <c r="I121" s="109">
        <f t="shared" si="50"/>
        <v>0</v>
      </c>
      <c r="J121" s="109">
        <f t="shared" si="50"/>
        <v>0</v>
      </c>
      <c r="K121" s="109">
        <f t="shared" si="50"/>
        <v>0</v>
      </c>
      <c r="L121" s="109">
        <f t="shared" si="50"/>
        <v>0</v>
      </c>
      <c r="M121" s="109">
        <f t="shared" si="50"/>
        <v>0</v>
      </c>
      <c r="N121" s="109">
        <f t="shared" si="50"/>
        <v>0</v>
      </c>
      <c r="O121" s="109">
        <f t="shared" si="50"/>
        <v>0</v>
      </c>
      <c r="P121" s="109">
        <f t="shared" si="50"/>
        <v>0</v>
      </c>
      <c r="Q121" s="109">
        <f t="shared" si="50"/>
        <v>0</v>
      </c>
    </row>
    <row r="122" spans="1:17" ht="12" customHeight="1" x14ac:dyDescent="0.3">
      <c r="A122" s="98" t="s">
        <v>418</v>
      </c>
      <c r="B122" s="99" t="s">
        <v>325</v>
      </c>
      <c r="C122" s="100" t="s">
        <v>326</v>
      </c>
      <c r="D122" s="101">
        <f>E122+F122</f>
        <v>0</v>
      </c>
      <c r="E122" s="125"/>
      <c r="F122" s="101">
        <f>SUM(G122:N122)</f>
        <v>0</v>
      </c>
      <c r="G122" s="130"/>
      <c r="H122" s="130"/>
      <c r="I122" s="130"/>
      <c r="J122" s="130"/>
      <c r="K122" s="130"/>
      <c r="L122" s="130"/>
      <c r="M122" s="130"/>
      <c r="N122" s="130"/>
      <c r="O122" s="128"/>
      <c r="P122" s="125"/>
      <c r="Q122" s="125"/>
    </row>
    <row r="123" spans="1:17" ht="12" hidden="1" customHeight="1" x14ac:dyDescent="0.3">
      <c r="A123" s="203" t="s">
        <v>419</v>
      </c>
      <c r="B123" s="204"/>
      <c r="C123" s="204"/>
      <c r="D123" s="94">
        <f>D124+D126+D128+D130+D132+D134+D136+D138+D140+D142+D144</f>
        <v>0</v>
      </c>
      <c r="E123" s="94">
        <f t="shared" ref="E123:Q123" si="51">E124+E126+E128+E130+E132+E134+E136+E138+E140+E142+E144</f>
        <v>0</v>
      </c>
      <c r="F123" s="94">
        <f t="shared" si="51"/>
        <v>0</v>
      </c>
      <c r="G123" s="94">
        <f t="shared" si="51"/>
        <v>0</v>
      </c>
      <c r="H123" s="94">
        <f t="shared" si="51"/>
        <v>0</v>
      </c>
      <c r="I123" s="94">
        <f t="shared" si="51"/>
        <v>0</v>
      </c>
      <c r="J123" s="94">
        <f t="shared" si="51"/>
        <v>0</v>
      </c>
      <c r="K123" s="94">
        <f t="shared" si="51"/>
        <v>0</v>
      </c>
      <c r="L123" s="94">
        <f t="shared" si="51"/>
        <v>0</v>
      </c>
      <c r="M123" s="94">
        <f t="shared" si="51"/>
        <v>0</v>
      </c>
      <c r="N123" s="94">
        <f t="shared" si="51"/>
        <v>0</v>
      </c>
      <c r="O123" s="94">
        <f t="shared" si="51"/>
        <v>0</v>
      </c>
      <c r="P123" s="94">
        <f t="shared" si="51"/>
        <v>0</v>
      </c>
      <c r="Q123" s="94">
        <f t="shared" si="51"/>
        <v>0</v>
      </c>
    </row>
    <row r="124" spans="1:17" ht="12" hidden="1" customHeight="1" x14ac:dyDescent="0.3">
      <c r="A124" s="203" t="s">
        <v>420</v>
      </c>
      <c r="B124" s="204"/>
      <c r="C124" s="204"/>
      <c r="D124" s="94">
        <f>D125</f>
        <v>0</v>
      </c>
      <c r="E124" s="94">
        <f t="shared" ref="E124:Q124" si="52">E125</f>
        <v>0</v>
      </c>
      <c r="F124" s="94">
        <f t="shared" si="52"/>
        <v>0</v>
      </c>
      <c r="G124" s="94">
        <f t="shared" si="52"/>
        <v>0</v>
      </c>
      <c r="H124" s="94">
        <f t="shared" si="52"/>
        <v>0</v>
      </c>
      <c r="I124" s="94">
        <f t="shared" si="52"/>
        <v>0</v>
      </c>
      <c r="J124" s="94">
        <f t="shared" si="52"/>
        <v>0</v>
      </c>
      <c r="K124" s="94">
        <f t="shared" si="52"/>
        <v>0</v>
      </c>
      <c r="L124" s="94">
        <f t="shared" si="52"/>
        <v>0</v>
      </c>
      <c r="M124" s="94">
        <f t="shared" si="52"/>
        <v>0</v>
      </c>
      <c r="N124" s="94">
        <f t="shared" si="52"/>
        <v>0</v>
      </c>
      <c r="O124" s="94">
        <f t="shared" si="52"/>
        <v>0</v>
      </c>
      <c r="P124" s="94">
        <f t="shared" si="52"/>
        <v>0</v>
      </c>
      <c r="Q124" s="94">
        <f t="shared" si="52"/>
        <v>0</v>
      </c>
    </row>
    <row r="125" spans="1:17" s="67" customFormat="1" ht="12" hidden="1" customHeight="1" x14ac:dyDescent="0.3">
      <c r="A125" s="119" t="s">
        <v>421</v>
      </c>
      <c r="B125" s="120" t="s">
        <v>358</v>
      </c>
      <c r="C125" s="100" t="s">
        <v>359</v>
      </c>
      <c r="D125" s="101">
        <f>E125+F125</f>
        <v>0</v>
      </c>
      <c r="E125" s="125"/>
      <c r="F125" s="101">
        <f>SUM(G125:N125)</f>
        <v>0</v>
      </c>
      <c r="G125" s="132"/>
      <c r="H125" s="132"/>
      <c r="I125" s="132"/>
      <c r="J125" s="132"/>
      <c r="K125" s="132"/>
      <c r="L125" s="132"/>
      <c r="M125" s="132"/>
      <c r="N125" s="132"/>
      <c r="O125" s="133"/>
      <c r="P125" s="125"/>
      <c r="Q125" s="125"/>
    </row>
    <row r="126" spans="1:17" s="67" customFormat="1" ht="12" hidden="1" customHeight="1" x14ac:dyDescent="0.3">
      <c r="A126" s="203" t="s">
        <v>422</v>
      </c>
      <c r="B126" s="204"/>
      <c r="C126" s="204"/>
      <c r="D126" s="94">
        <f>D127</f>
        <v>0</v>
      </c>
      <c r="E126" s="94">
        <f t="shared" ref="E126:Q126" si="53">E127</f>
        <v>0</v>
      </c>
      <c r="F126" s="94">
        <f t="shared" si="53"/>
        <v>0</v>
      </c>
      <c r="G126" s="94">
        <f t="shared" si="53"/>
        <v>0</v>
      </c>
      <c r="H126" s="94">
        <f t="shared" si="53"/>
        <v>0</v>
      </c>
      <c r="I126" s="94">
        <f t="shared" si="53"/>
        <v>0</v>
      </c>
      <c r="J126" s="94">
        <f t="shared" si="53"/>
        <v>0</v>
      </c>
      <c r="K126" s="94">
        <f t="shared" si="53"/>
        <v>0</v>
      </c>
      <c r="L126" s="94">
        <f t="shared" si="53"/>
        <v>0</v>
      </c>
      <c r="M126" s="94">
        <f t="shared" si="53"/>
        <v>0</v>
      </c>
      <c r="N126" s="94">
        <f t="shared" si="53"/>
        <v>0</v>
      </c>
      <c r="O126" s="94">
        <f t="shared" si="53"/>
        <v>0</v>
      </c>
      <c r="P126" s="94">
        <f t="shared" si="53"/>
        <v>0</v>
      </c>
      <c r="Q126" s="94">
        <f t="shared" si="53"/>
        <v>0</v>
      </c>
    </row>
    <row r="127" spans="1:17" s="67" customFormat="1" ht="12" hidden="1" customHeight="1" x14ac:dyDescent="0.3">
      <c r="A127" s="119" t="s">
        <v>423</v>
      </c>
      <c r="B127" s="120" t="s">
        <v>358</v>
      </c>
      <c r="C127" s="100" t="s">
        <v>359</v>
      </c>
      <c r="D127" s="101">
        <f>E127+F127</f>
        <v>0</v>
      </c>
      <c r="E127" s="125"/>
      <c r="F127" s="101">
        <f>SUM(G127:N127)</f>
        <v>0</v>
      </c>
      <c r="G127" s="133"/>
      <c r="H127" s="133"/>
      <c r="I127" s="133"/>
      <c r="J127" s="133"/>
      <c r="K127" s="133"/>
      <c r="L127" s="133"/>
      <c r="M127" s="133"/>
      <c r="N127" s="133"/>
      <c r="O127" s="133"/>
      <c r="P127" s="125"/>
      <c r="Q127" s="125"/>
    </row>
    <row r="128" spans="1:17" s="67" customFormat="1" ht="12" hidden="1" customHeight="1" x14ac:dyDescent="0.3">
      <c r="A128" s="203" t="s">
        <v>424</v>
      </c>
      <c r="B128" s="204"/>
      <c r="C128" s="204"/>
      <c r="D128" s="94">
        <f>D129</f>
        <v>0</v>
      </c>
      <c r="E128" s="94">
        <f t="shared" ref="E128:Q128" si="54">E129</f>
        <v>0</v>
      </c>
      <c r="F128" s="94">
        <f t="shared" si="54"/>
        <v>0</v>
      </c>
      <c r="G128" s="94">
        <f t="shared" si="54"/>
        <v>0</v>
      </c>
      <c r="H128" s="94">
        <f t="shared" si="54"/>
        <v>0</v>
      </c>
      <c r="I128" s="94">
        <f t="shared" si="54"/>
        <v>0</v>
      </c>
      <c r="J128" s="94">
        <f t="shared" si="54"/>
        <v>0</v>
      </c>
      <c r="K128" s="94">
        <f t="shared" si="54"/>
        <v>0</v>
      </c>
      <c r="L128" s="94">
        <f t="shared" si="54"/>
        <v>0</v>
      </c>
      <c r="M128" s="94">
        <f t="shared" si="54"/>
        <v>0</v>
      </c>
      <c r="N128" s="94">
        <f t="shared" si="54"/>
        <v>0</v>
      </c>
      <c r="O128" s="94">
        <f t="shared" si="54"/>
        <v>0</v>
      </c>
      <c r="P128" s="94">
        <f t="shared" si="54"/>
        <v>0</v>
      </c>
      <c r="Q128" s="94">
        <f t="shared" si="54"/>
        <v>0</v>
      </c>
    </row>
    <row r="129" spans="1:17" ht="12" hidden="1" customHeight="1" x14ac:dyDescent="0.3">
      <c r="A129" s="119" t="s">
        <v>425</v>
      </c>
      <c r="B129" s="120" t="s">
        <v>358</v>
      </c>
      <c r="C129" s="100" t="s">
        <v>359</v>
      </c>
      <c r="D129" s="101">
        <f>E129+F129</f>
        <v>0</v>
      </c>
      <c r="E129" s="125"/>
      <c r="F129" s="101">
        <f>SUM(G129:N129)</f>
        <v>0</v>
      </c>
      <c r="G129" s="134"/>
      <c r="H129" s="134"/>
      <c r="I129" s="134"/>
      <c r="J129" s="134"/>
      <c r="K129" s="134"/>
      <c r="L129" s="134"/>
      <c r="M129" s="207"/>
      <c r="N129" s="207"/>
      <c r="O129" s="128"/>
      <c r="P129" s="125"/>
      <c r="Q129" s="125"/>
    </row>
    <row r="130" spans="1:17" s="76" customFormat="1" ht="12" hidden="1" customHeight="1" x14ac:dyDescent="0.2">
      <c r="A130" s="203" t="s">
        <v>426</v>
      </c>
      <c r="B130" s="204"/>
      <c r="C130" s="204"/>
      <c r="D130" s="94">
        <f>D131</f>
        <v>0</v>
      </c>
      <c r="E130" s="94">
        <f t="shared" ref="E130:Q130" si="55">E131</f>
        <v>0</v>
      </c>
      <c r="F130" s="94">
        <f t="shared" si="55"/>
        <v>0</v>
      </c>
      <c r="G130" s="94">
        <f t="shared" si="55"/>
        <v>0</v>
      </c>
      <c r="H130" s="94">
        <f t="shared" si="55"/>
        <v>0</v>
      </c>
      <c r="I130" s="94">
        <f t="shared" si="55"/>
        <v>0</v>
      </c>
      <c r="J130" s="94">
        <f t="shared" si="55"/>
        <v>0</v>
      </c>
      <c r="K130" s="94">
        <f t="shared" si="55"/>
        <v>0</v>
      </c>
      <c r="L130" s="94">
        <f t="shared" si="55"/>
        <v>0</v>
      </c>
      <c r="M130" s="94">
        <f t="shared" si="55"/>
        <v>0</v>
      </c>
      <c r="N130" s="94">
        <f t="shared" si="55"/>
        <v>0</v>
      </c>
      <c r="O130" s="94">
        <f t="shared" si="55"/>
        <v>0</v>
      </c>
      <c r="P130" s="94">
        <f t="shared" si="55"/>
        <v>0</v>
      </c>
      <c r="Q130" s="94">
        <f t="shared" si="55"/>
        <v>0</v>
      </c>
    </row>
    <row r="131" spans="1:17" s="76" customFormat="1" ht="12" hidden="1" customHeight="1" x14ac:dyDescent="0.2">
      <c r="A131" s="119" t="s">
        <v>427</v>
      </c>
      <c r="B131" s="120" t="s">
        <v>358</v>
      </c>
      <c r="C131" s="100" t="s">
        <v>359</v>
      </c>
      <c r="D131" s="101">
        <f>E131+F131</f>
        <v>0</v>
      </c>
      <c r="E131" s="125"/>
      <c r="F131" s="101">
        <f>SUM(G131:N131)</f>
        <v>0</v>
      </c>
      <c r="G131" s="135"/>
      <c r="H131" s="135"/>
      <c r="I131" s="135"/>
      <c r="J131" s="135"/>
      <c r="K131" s="135"/>
      <c r="L131" s="135"/>
      <c r="M131" s="135"/>
      <c r="N131" s="135"/>
      <c r="O131" s="135"/>
      <c r="P131" s="125"/>
      <c r="Q131" s="125"/>
    </row>
    <row r="132" spans="1:17" s="83" customFormat="1" ht="12" hidden="1" customHeight="1" x14ac:dyDescent="0.2">
      <c r="A132" s="203" t="s">
        <v>428</v>
      </c>
      <c r="B132" s="204"/>
      <c r="C132" s="204"/>
      <c r="D132" s="94">
        <f>D133</f>
        <v>0</v>
      </c>
      <c r="E132" s="94">
        <f t="shared" ref="E132:Q132" si="56">E133</f>
        <v>0</v>
      </c>
      <c r="F132" s="94">
        <f t="shared" si="56"/>
        <v>0</v>
      </c>
      <c r="G132" s="94">
        <f t="shared" si="56"/>
        <v>0</v>
      </c>
      <c r="H132" s="94">
        <f t="shared" si="56"/>
        <v>0</v>
      </c>
      <c r="I132" s="94">
        <f t="shared" si="56"/>
        <v>0</v>
      </c>
      <c r="J132" s="94">
        <f t="shared" si="56"/>
        <v>0</v>
      </c>
      <c r="K132" s="94">
        <f t="shared" si="56"/>
        <v>0</v>
      </c>
      <c r="L132" s="94">
        <f t="shared" si="56"/>
        <v>0</v>
      </c>
      <c r="M132" s="94">
        <f t="shared" si="56"/>
        <v>0</v>
      </c>
      <c r="N132" s="94">
        <f t="shared" si="56"/>
        <v>0</v>
      </c>
      <c r="O132" s="94">
        <f t="shared" si="56"/>
        <v>0</v>
      </c>
      <c r="P132" s="94">
        <f t="shared" si="56"/>
        <v>0</v>
      </c>
      <c r="Q132" s="94">
        <f t="shared" si="56"/>
        <v>0</v>
      </c>
    </row>
    <row r="133" spans="1:17" s="76" customFormat="1" ht="12" hidden="1" customHeight="1" x14ac:dyDescent="0.2">
      <c r="A133" s="119" t="s">
        <v>429</v>
      </c>
      <c r="B133" s="120" t="s">
        <v>358</v>
      </c>
      <c r="C133" s="100" t="s">
        <v>359</v>
      </c>
      <c r="D133" s="101">
        <f>E133+F133</f>
        <v>0</v>
      </c>
      <c r="E133" s="125"/>
      <c r="F133" s="101">
        <f>SUM(G133:N133)</f>
        <v>0</v>
      </c>
      <c r="G133" s="136"/>
      <c r="H133" s="136"/>
      <c r="I133" s="136"/>
      <c r="J133" s="136"/>
      <c r="K133" s="136"/>
      <c r="L133" s="136"/>
      <c r="M133" s="136"/>
      <c r="N133" s="136"/>
      <c r="O133" s="136"/>
      <c r="P133" s="125"/>
      <c r="Q133" s="125"/>
    </row>
    <row r="134" spans="1:17" s="76" customFormat="1" ht="12" hidden="1" customHeight="1" x14ac:dyDescent="0.2">
      <c r="A134" s="203" t="s">
        <v>430</v>
      </c>
      <c r="B134" s="204"/>
      <c r="C134" s="204"/>
      <c r="D134" s="94">
        <f>D135</f>
        <v>0</v>
      </c>
      <c r="E134" s="94">
        <f t="shared" ref="E134:Q134" si="57">E135</f>
        <v>0</v>
      </c>
      <c r="F134" s="94">
        <f t="shared" si="57"/>
        <v>0</v>
      </c>
      <c r="G134" s="94">
        <f t="shared" si="57"/>
        <v>0</v>
      </c>
      <c r="H134" s="94">
        <f t="shared" si="57"/>
        <v>0</v>
      </c>
      <c r="I134" s="94">
        <f t="shared" si="57"/>
        <v>0</v>
      </c>
      <c r="J134" s="94">
        <f t="shared" si="57"/>
        <v>0</v>
      </c>
      <c r="K134" s="94">
        <f t="shared" si="57"/>
        <v>0</v>
      </c>
      <c r="L134" s="94">
        <f t="shared" si="57"/>
        <v>0</v>
      </c>
      <c r="M134" s="94">
        <f t="shared" si="57"/>
        <v>0</v>
      </c>
      <c r="N134" s="94">
        <f t="shared" si="57"/>
        <v>0</v>
      </c>
      <c r="O134" s="94">
        <f t="shared" si="57"/>
        <v>0</v>
      </c>
      <c r="P134" s="94">
        <f t="shared" si="57"/>
        <v>0</v>
      </c>
      <c r="Q134" s="94">
        <f t="shared" si="57"/>
        <v>0</v>
      </c>
    </row>
    <row r="135" spans="1:17" s="76" customFormat="1" ht="12" hidden="1" customHeight="1" x14ac:dyDescent="0.2">
      <c r="A135" s="119" t="s">
        <v>431</v>
      </c>
      <c r="B135" s="120" t="s">
        <v>358</v>
      </c>
      <c r="C135" s="100" t="s">
        <v>359</v>
      </c>
      <c r="D135" s="101">
        <f>E135+F135</f>
        <v>0</v>
      </c>
      <c r="E135" s="125"/>
      <c r="F135" s="101">
        <f>SUM(G135:N135)</f>
        <v>0</v>
      </c>
      <c r="G135" s="137"/>
      <c r="H135" s="137"/>
      <c r="I135" s="137"/>
      <c r="J135" s="137"/>
      <c r="K135" s="137"/>
      <c r="L135" s="137"/>
      <c r="M135" s="137"/>
      <c r="N135" s="137"/>
      <c r="O135" s="137"/>
      <c r="P135" s="125"/>
      <c r="Q135" s="125"/>
    </row>
    <row r="136" spans="1:17" s="76" customFormat="1" ht="12" hidden="1" customHeight="1" x14ac:dyDescent="0.2">
      <c r="A136" s="203" t="s">
        <v>432</v>
      </c>
      <c r="B136" s="204"/>
      <c r="C136" s="204"/>
      <c r="D136" s="94">
        <f>D137</f>
        <v>0</v>
      </c>
      <c r="E136" s="94">
        <f t="shared" ref="E136:Q136" si="58">E137</f>
        <v>0</v>
      </c>
      <c r="F136" s="94">
        <f t="shared" si="58"/>
        <v>0</v>
      </c>
      <c r="G136" s="94">
        <f t="shared" si="58"/>
        <v>0</v>
      </c>
      <c r="H136" s="94">
        <f t="shared" si="58"/>
        <v>0</v>
      </c>
      <c r="I136" s="94">
        <f t="shared" si="58"/>
        <v>0</v>
      </c>
      <c r="J136" s="94">
        <f t="shared" si="58"/>
        <v>0</v>
      </c>
      <c r="K136" s="94">
        <f t="shared" si="58"/>
        <v>0</v>
      </c>
      <c r="L136" s="94">
        <f t="shared" si="58"/>
        <v>0</v>
      </c>
      <c r="M136" s="94">
        <f t="shared" si="58"/>
        <v>0</v>
      </c>
      <c r="N136" s="94">
        <f t="shared" si="58"/>
        <v>0</v>
      </c>
      <c r="O136" s="94">
        <f t="shared" si="58"/>
        <v>0</v>
      </c>
      <c r="P136" s="94">
        <f t="shared" si="58"/>
        <v>0</v>
      </c>
      <c r="Q136" s="94">
        <f t="shared" si="58"/>
        <v>0</v>
      </c>
    </row>
    <row r="137" spans="1:17" s="76" customFormat="1" ht="12" hidden="1" customHeight="1" x14ac:dyDescent="0.2">
      <c r="A137" s="119" t="s">
        <v>433</v>
      </c>
      <c r="B137" s="120" t="s">
        <v>358</v>
      </c>
      <c r="C137" s="100" t="s">
        <v>359</v>
      </c>
      <c r="D137" s="101">
        <f>E137+F137</f>
        <v>0</v>
      </c>
      <c r="E137" s="125"/>
      <c r="F137" s="101">
        <f>SUM(G137:N137)</f>
        <v>0</v>
      </c>
      <c r="G137" s="137"/>
      <c r="H137" s="137"/>
      <c r="I137" s="137"/>
      <c r="J137" s="137"/>
      <c r="K137" s="137"/>
      <c r="L137" s="137"/>
      <c r="M137" s="137"/>
      <c r="N137" s="137"/>
      <c r="O137" s="137"/>
      <c r="P137" s="125"/>
      <c r="Q137" s="125"/>
    </row>
    <row r="138" spans="1:17" s="76" customFormat="1" ht="12" hidden="1" customHeight="1" x14ac:dyDescent="0.2">
      <c r="A138" s="203" t="s">
        <v>434</v>
      </c>
      <c r="B138" s="204"/>
      <c r="C138" s="204"/>
      <c r="D138" s="94">
        <f>D139</f>
        <v>0</v>
      </c>
      <c r="E138" s="94">
        <f t="shared" ref="E138:Q138" si="59">E139</f>
        <v>0</v>
      </c>
      <c r="F138" s="94">
        <f t="shared" si="59"/>
        <v>0</v>
      </c>
      <c r="G138" s="94">
        <f t="shared" si="59"/>
        <v>0</v>
      </c>
      <c r="H138" s="94">
        <f t="shared" si="59"/>
        <v>0</v>
      </c>
      <c r="I138" s="94">
        <f t="shared" si="59"/>
        <v>0</v>
      </c>
      <c r="J138" s="94">
        <f t="shared" si="59"/>
        <v>0</v>
      </c>
      <c r="K138" s="94">
        <f t="shared" si="59"/>
        <v>0</v>
      </c>
      <c r="L138" s="94">
        <f t="shared" si="59"/>
        <v>0</v>
      </c>
      <c r="M138" s="94">
        <f t="shared" si="59"/>
        <v>0</v>
      </c>
      <c r="N138" s="94">
        <f t="shared" si="59"/>
        <v>0</v>
      </c>
      <c r="O138" s="94">
        <f t="shared" si="59"/>
        <v>0</v>
      </c>
      <c r="P138" s="94">
        <f t="shared" si="59"/>
        <v>0</v>
      </c>
      <c r="Q138" s="94">
        <f t="shared" si="59"/>
        <v>0</v>
      </c>
    </row>
    <row r="139" spans="1:17" s="76" customFormat="1" ht="12" hidden="1" customHeight="1" x14ac:dyDescent="0.2">
      <c r="A139" s="119" t="s">
        <v>435</v>
      </c>
      <c r="B139" s="120" t="s">
        <v>358</v>
      </c>
      <c r="C139" s="100" t="s">
        <v>359</v>
      </c>
      <c r="D139" s="101">
        <f>E139+F139</f>
        <v>0</v>
      </c>
      <c r="E139" s="125"/>
      <c r="F139" s="101">
        <f>SUM(G139:N139)</f>
        <v>0</v>
      </c>
      <c r="G139" s="121"/>
      <c r="H139" s="121"/>
      <c r="I139" s="121"/>
      <c r="J139" s="121"/>
      <c r="K139" s="121"/>
      <c r="L139" s="121"/>
      <c r="M139" s="121"/>
      <c r="N139" s="121"/>
      <c r="O139" s="122"/>
      <c r="P139" s="125"/>
      <c r="Q139" s="125"/>
    </row>
    <row r="140" spans="1:17" s="76" customFormat="1" ht="12" hidden="1" customHeight="1" x14ac:dyDescent="0.2">
      <c r="A140" s="203" t="s">
        <v>436</v>
      </c>
      <c r="B140" s="204"/>
      <c r="C140" s="204"/>
      <c r="D140" s="94">
        <f>D141</f>
        <v>0</v>
      </c>
      <c r="E140" s="94">
        <f t="shared" ref="E140:Q140" si="60">E141</f>
        <v>0</v>
      </c>
      <c r="F140" s="94">
        <f t="shared" si="60"/>
        <v>0</v>
      </c>
      <c r="G140" s="94">
        <f t="shared" si="60"/>
        <v>0</v>
      </c>
      <c r="H140" s="94">
        <f t="shared" si="60"/>
        <v>0</v>
      </c>
      <c r="I140" s="94">
        <f t="shared" si="60"/>
        <v>0</v>
      </c>
      <c r="J140" s="94">
        <f t="shared" si="60"/>
        <v>0</v>
      </c>
      <c r="K140" s="94">
        <f t="shared" si="60"/>
        <v>0</v>
      </c>
      <c r="L140" s="94">
        <f t="shared" si="60"/>
        <v>0</v>
      </c>
      <c r="M140" s="94">
        <f t="shared" si="60"/>
        <v>0</v>
      </c>
      <c r="N140" s="94">
        <f t="shared" si="60"/>
        <v>0</v>
      </c>
      <c r="O140" s="94">
        <f t="shared" si="60"/>
        <v>0</v>
      </c>
      <c r="P140" s="94">
        <f t="shared" si="60"/>
        <v>0</v>
      </c>
      <c r="Q140" s="94">
        <f t="shared" si="60"/>
        <v>0</v>
      </c>
    </row>
    <row r="141" spans="1:17" s="76" customFormat="1" ht="12" hidden="1" customHeight="1" x14ac:dyDescent="0.2">
      <c r="A141" s="119" t="s">
        <v>437</v>
      </c>
      <c r="B141" s="120" t="s">
        <v>358</v>
      </c>
      <c r="C141" s="100" t="s">
        <v>359</v>
      </c>
      <c r="D141" s="101">
        <f>E141+F141</f>
        <v>0</v>
      </c>
      <c r="E141" s="125"/>
      <c r="F141" s="101">
        <f>SUM(G141:N141)</f>
        <v>0</v>
      </c>
      <c r="G141" s="121"/>
      <c r="H141" s="121"/>
      <c r="I141" s="121"/>
      <c r="J141" s="121"/>
      <c r="K141" s="121"/>
      <c r="L141" s="121"/>
      <c r="M141" s="121"/>
      <c r="N141" s="121"/>
      <c r="O141" s="122"/>
      <c r="P141" s="125"/>
      <c r="Q141" s="125"/>
    </row>
    <row r="142" spans="1:17" s="76" customFormat="1" ht="12" hidden="1" customHeight="1" x14ac:dyDescent="0.2">
      <c r="A142" s="203" t="s">
        <v>438</v>
      </c>
      <c r="B142" s="204"/>
      <c r="C142" s="204"/>
      <c r="D142" s="94">
        <f>D143</f>
        <v>0</v>
      </c>
      <c r="E142" s="94">
        <f t="shared" ref="E142:Q142" si="61">E143</f>
        <v>0</v>
      </c>
      <c r="F142" s="94">
        <f t="shared" si="61"/>
        <v>0</v>
      </c>
      <c r="G142" s="94">
        <f t="shared" si="61"/>
        <v>0</v>
      </c>
      <c r="H142" s="94">
        <f t="shared" si="61"/>
        <v>0</v>
      </c>
      <c r="I142" s="94">
        <f t="shared" si="61"/>
        <v>0</v>
      </c>
      <c r="J142" s="94">
        <f t="shared" si="61"/>
        <v>0</v>
      </c>
      <c r="K142" s="94">
        <f t="shared" si="61"/>
        <v>0</v>
      </c>
      <c r="L142" s="94">
        <f t="shared" si="61"/>
        <v>0</v>
      </c>
      <c r="M142" s="94">
        <f t="shared" si="61"/>
        <v>0</v>
      </c>
      <c r="N142" s="94">
        <f t="shared" si="61"/>
        <v>0</v>
      </c>
      <c r="O142" s="94">
        <f t="shared" si="61"/>
        <v>0</v>
      </c>
      <c r="P142" s="94">
        <f t="shared" si="61"/>
        <v>0</v>
      </c>
      <c r="Q142" s="94">
        <f t="shared" si="61"/>
        <v>0</v>
      </c>
    </row>
    <row r="143" spans="1:17" s="76" customFormat="1" ht="12" hidden="1" customHeight="1" x14ac:dyDescent="0.2">
      <c r="A143" s="119" t="s">
        <v>439</v>
      </c>
      <c r="B143" s="120" t="s">
        <v>358</v>
      </c>
      <c r="C143" s="100" t="s">
        <v>359</v>
      </c>
      <c r="D143" s="101">
        <f>E143+F143</f>
        <v>0</v>
      </c>
      <c r="E143" s="125"/>
      <c r="F143" s="101">
        <f>SUM(G143:N143)</f>
        <v>0</v>
      </c>
      <c r="G143" s="121"/>
      <c r="H143" s="121"/>
      <c r="I143" s="121"/>
      <c r="J143" s="121"/>
      <c r="K143" s="121"/>
      <c r="L143" s="121"/>
      <c r="M143" s="121"/>
      <c r="N143" s="121"/>
      <c r="O143" s="122"/>
      <c r="P143" s="125"/>
      <c r="Q143" s="125"/>
    </row>
    <row r="144" spans="1:17" s="76" customFormat="1" ht="12" hidden="1" customHeight="1" x14ac:dyDescent="0.2">
      <c r="A144" s="203" t="s">
        <v>440</v>
      </c>
      <c r="B144" s="204"/>
      <c r="C144" s="204"/>
      <c r="D144" s="94">
        <f>SUM(D145)</f>
        <v>0</v>
      </c>
      <c r="E144" s="94">
        <f t="shared" ref="E144:Q144" si="62">SUM(E145)</f>
        <v>0</v>
      </c>
      <c r="F144" s="94">
        <f t="shared" si="62"/>
        <v>0</v>
      </c>
      <c r="G144" s="94">
        <f t="shared" si="62"/>
        <v>0</v>
      </c>
      <c r="H144" s="94">
        <f t="shared" si="62"/>
        <v>0</v>
      </c>
      <c r="I144" s="94">
        <f t="shared" si="62"/>
        <v>0</v>
      </c>
      <c r="J144" s="94">
        <f t="shared" si="62"/>
        <v>0</v>
      </c>
      <c r="K144" s="94">
        <f t="shared" si="62"/>
        <v>0</v>
      </c>
      <c r="L144" s="94">
        <f t="shared" si="62"/>
        <v>0</v>
      </c>
      <c r="M144" s="94">
        <f t="shared" si="62"/>
        <v>0</v>
      </c>
      <c r="N144" s="94">
        <f t="shared" si="62"/>
        <v>0</v>
      </c>
      <c r="O144" s="94">
        <f t="shared" si="62"/>
        <v>0</v>
      </c>
      <c r="P144" s="94">
        <f t="shared" si="62"/>
        <v>0</v>
      </c>
      <c r="Q144" s="94">
        <f t="shared" si="62"/>
        <v>0</v>
      </c>
    </row>
    <row r="145" spans="1:80" s="76" customFormat="1" ht="12" hidden="1" customHeight="1" x14ac:dyDescent="0.2">
      <c r="A145" s="119" t="s">
        <v>441</v>
      </c>
      <c r="B145" s="120" t="s">
        <v>358</v>
      </c>
      <c r="C145" s="100" t="s">
        <v>359</v>
      </c>
      <c r="D145" s="101">
        <f>E145+F145</f>
        <v>0</v>
      </c>
      <c r="E145" s="125"/>
      <c r="F145" s="101">
        <f>SUM(G145:N145)</f>
        <v>0</v>
      </c>
      <c r="G145" s="138"/>
      <c r="H145" s="138"/>
      <c r="I145" s="138"/>
      <c r="J145" s="138"/>
      <c r="K145" s="138"/>
      <c r="L145" s="138"/>
      <c r="M145" s="138"/>
      <c r="N145" s="138"/>
      <c r="O145" s="138"/>
      <c r="P145" s="125"/>
      <c r="Q145" s="125"/>
    </row>
    <row r="146" spans="1:80" s="76" customFormat="1" ht="12" customHeight="1" thickBot="1" x14ac:dyDescent="0.25">
      <c r="A146" s="123"/>
      <c r="B146" s="209" t="s">
        <v>442</v>
      </c>
      <c r="C146" s="210"/>
      <c r="D146" s="124">
        <f>D14</f>
        <v>13519516.339999996</v>
      </c>
      <c r="E146" s="124">
        <f t="shared" ref="E146:Q146" si="63">E14</f>
        <v>12326084.339999996</v>
      </c>
      <c r="F146" s="124">
        <f t="shared" si="63"/>
        <v>1193432</v>
      </c>
      <c r="G146" s="124">
        <f t="shared" si="63"/>
        <v>30000</v>
      </c>
      <c r="H146" s="124">
        <f t="shared" si="63"/>
        <v>0</v>
      </c>
      <c r="I146" s="124">
        <f t="shared" si="63"/>
        <v>1013432</v>
      </c>
      <c r="J146" s="124">
        <f t="shared" si="63"/>
        <v>150000</v>
      </c>
      <c r="K146" s="124">
        <f t="shared" si="63"/>
        <v>0</v>
      </c>
      <c r="L146" s="124">
        <f t="shared" si="63"/>
        <v>0</v>
      </c>
      <c r="M146" s="124">
        <f t="shared" si="63"/>
        <v>0</v>
      </c>
      <c r="N146" s="124">
        <f t="shared" si="63"/>
        <v>0</v>
      </c>
      <c r="O146" s="124">
        <f t="shared" si="63"/>
        <v>0</v>
      </c>
      <c r="P146" s="124">
        <f t="shared" si="63"/>
        <v>13571955.985699996</v>
      </c>
      <c r="Q146" s="124">
        <f t="shared" si="63"/>
        <v>13624657.829628495</v>
      </c>
    </row>
    <row r="147" spans="1:80" s="75" customFormat="1" ht="16.2" thickTop="1" x14ac:dyDescent="0.3">
      <c r="R147" s="139"/>
      <c r="S147" s="139"/>
      <c r="T147" s="139"/>
      <c r="U147" s="139"/>
      <c r="V147" s="140"/>
      <c r="W147" s="141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</row>
    <row r="148" spans="1:80" s="75" customFormat="1" x14ac:dyDescent="0.3">
      <c r="A148" s="190" t="s">
        <v>444</v>
      </c>
      <c r="B148" s="190"/>
      <c r="C148" s="190"/>
      <c r="D148" s="142"/>
      <c r="E148" s="142"/>
      <c r="F148" s="142"/>
      <c r="G148" s="142"/>
      <c r="H148" s="142" t="s">
        <v>445</v>
      </c>
      <c r="I148" s="142"/>
      <c r="J148" s="142"/>
      <c r="K148" s="142"/>
      <c r="L148" s="142"/>
      <c r="M148" s="142"/>
      <c r="N148" s="142" t="s">
        <v>446</v>
      </c>
      <c r="O148" s="143"/>
      <c r="P148" s="142"/>
      <c r="Q148" s="142"/>
      <c r="R148" s="139"/>
      <c r="S148" s="139"/>
      <c r="T148" s="139"/>
      <c r="U148" s="139"/>
      <c r="V148" s="140"/>
      <c r="W148" s="141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</row>
    <row r="149" spans="1:80" s="75" customFormat="1" x14ac:dyDescent="0.3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P149" s="73"/>
      <c r="Q149" s="73"/>
    </row>
    <row r="150" spans="1:80" s="75" customFormat="1" x14ac:dyDescent="0.3">
      <c r="A150" s="72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P150" s="73"/>
      <c r="Q150" s="73"/>
    </row>
    <row r="151" spans="1:80" s="75" customFormat="1" x14ac:dyDescent="0.3">
      <c r="A151" s="72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P151" s="73"/>
      <c r="Q151" s="73"/>
    </row>
    <row r="152" spans="1:80" s="75" customFormat="1" x14ac:dyDescent="0.3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P152" s="73"/>
      <c r="Q152" s="73"/>
    </row>
    <row r="153" spans="1:80" s="75" customFormat="1" x14ac:dyDescent="0.3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P153" s="73"/>
      <c r="Q153" s="73"/>
    </row>
    <row r="154" spans="1:80" s="75" customFormat="1" x14ac:dyDescent="0.3">
      <c r="A154" s="72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P154" s="73"/>
      <c r="Q154" s="73"/>
    </row>
    <row r="155" spans="1:80" s="75" customFormat="1" x14ac:dyDescent="0.3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P155" s="73"/>
      <c r="Q155" s="73"/>
    </row>
    <row r="156" spans="1:80" s="75" customFormat="1" x14ac:dyDescent="0.3">
      <c r="A156" s="72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P156" s="73"/>
      <c r="Q156" s="73"/>
    </row>
    <row r="157" spans="1:80" s="75" customFormat="1" x14ac:dyDescent="0.3">
      <c r="A157" s="7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P157" s="73"/>
      <c r="Q157" s="73"/>
    </row>
    <row r="158" spans="1:80" s="75" customFormat="1" x14ac:dyDescent="0.3">
      <c r="A158" s="72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P158" s="73"/>
      <c r="Q158" s="73"/>
    </row>
    <row r="159" spans="1:80" s="75" customFormat="1" x14ac:dyDescent="0.3">
      <c r="A159" s="72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P159" s="73"/>
      <c r="Q159" s="73"/>
    </row>
    <row r="160" spans="1:80" s="75" customFormat="1" x14ac:dyDescent="0.3">
      <c r="A160" s="72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P160" s="73"/>
      <c r="Q160" s="73"/>
    </row>
    <row r="161" spans="1:17" s="75" customFormat="1" x14ac:dyDescent="0.3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P161" s="73"/>
      <c r="Q161" s="73"/>
    </row>
    <row r="162" spans="1:17" s="75" customFormat="1" x14ac:dyDescent="0.3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P162" s="73"/>
      <c r="Q162" s="73"/>
    </row>
    <row r="163" spans="1:17" s="75" customFormat="1" x14ac:dyDescent="0.3">
      <c r="A163" s="72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P163" s="73"/>
      <c r="Q163" s="73"/>
    </row>
    <row r="164" spans="1:17" s="75" customFormat="1" x14ac:dyDescent="0.3">
      <c r="A164" s="72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P164" s="73"/>
      <c r="Q164" s="73"/>
    </row>
    <row r="165" spans="1:17" s="75" customFormat="1" x14ac:dyDescent="0.3">
      <c r="A165" s="72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P165" s="73"/>
      <c r="Q165" s="73"/>
    </row>
    <row r="166" spans="1:17" s="75" customFormat="1" x14ac:dyDescent="0.3">
      <c r="A166" s="72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P166" s="73"/>
      <c r="Q166" s="73"/>
    </row>
    <row r="167" spans="1:17" s="75" customFormat="1" x14ac:dyDescent="0.3">
      <c r="A167" s="72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P167" s="73"/>
      <c r="Q167" s="73"/>
    </row>
    <row r="168" spans="1:17" s="75" customFormat="1" x14ac:dyDescent="0.3">
      <c r="A168" s="72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P168" s="73"/>
      <c r="Q168" s="73"/>
    </row>
    <row r="169" spans="1:17" s="75" customFormat="1" x14ac:dyDescent="0.3">
      <c r="A169" s="7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P169" s="73"/>
      <c r="Q169" s="73"/>
    </row>
    <row r="170" spans="1:17" s="75" customFormat="1" x14ac:dyDescent="0.3">
      <c r="A170" s="72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P170" s="73"/>
      <c r="Q170" s="73"/>
    </row>
    <row r="171" spans="1:17" s="75" customFormat="1" x14ac:dyDescent="0.3">
      <c r="A171" s="72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P171" s="73"/>
      <c r="Q171" s="73"/>
    </row>
    <row r="172" spans="1:17" s="75" customFormat="1" x14ac:dyDescent="0.3">
      <c r="A172" s="72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P172" s="73"/>
      <c r="Q172" s="73"/>
    </row>
    <row r="173" spans="1:17" s="75" customFormat="1" x14ac:dyDescent="0.3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P173" s="73"/>
      <c r="Q173" s="73"/>
    </row>
    <row r="174" spans="1:17" s="75" customFormat="1" x14ac:dyDescent="0.3">
      <c r="A174" s="72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P174" s="73"/>
      <c r="Q174" s="73"/>
    </row>
    <row r="175" spans="1:17" s="75" customFormat="1" x14ac:dyDescent="0.3">
      <c r="A175" s="72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P175" s="73"/>
      <c r="Q175" s="73"/>
    </row>
    <row r="176" spans="1:17" s="75" customFormat="1" x14ac:dyDescent="0.3">
      <c r="A176" s="72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P176" s="73"/>
      <c r="Q176" s="73"/>
    </row>
    <row r="177" spans="1:17" s="75" customFormat="1" x14ac:dyDescent="0.3">
      <c r="A177" s="72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P177" s="73"/>
      <c r="Q177" s="73"/>
    </row>
    <row r="178" spans="1:17" s="75" customFormat="1" x14ac:dyDescent="0.3">
      <c r="A178" s="72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P178" s="73"/>
      <c r="Q178" s="73"/>
    </row>
    <row r="179" spans="1:17" s="75" customFormat="1" x14ac:dyDescent="0.3">
      <c r="A179" s="72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P179" s="73"/>
      <c r="Q179" s="73"/>
    </row>
    <row r="180" spans="1:17" s="75" customFormat="1" x14ac:dyDescent="0.3">
      <c r="A180" s="72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P180" s="73"/>
      <c r="Q180" s="73"/>
    </row>
    <row r="181" spans="1:17" s="75" customFormat="1" x14ac:dyDescent="0.3">
      <c r="A181" s="72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P181" s="73"/>
      <c r="Q181" s="73"/>
    </row>
    <row r="182" spans="1:17" s="75" customFormat="1" x14ac:dyDescent="0.3">
      <c r="A182" s="72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P182" s="73"/>
      <c r="Q182" s="73"/>
    </row>
    <row r="183" spans="1:17" s="75" customFormat="1" x14ac:dyDescent="0.3">
      <c r="A183" s="72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P183" s="73"/>
      <c r="Q183" s="73"/>
    </row>
    <row r="184" spans="1:17" s="75" customFormat="1" x14ac:dyDescent="0.3">
      <c r="A184" s="72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P184" s="73"/>
      <c r="Q184" s="73"/>
    </row>
    <row r="185" spans="1:17" s="75" customFormat="1" x14ac:dyDescent="0.3">
      <c r="A185" s="72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P185" s="73"/>
      <c r="Q185" s="73"/>
    </row>
    <row r="186" spans="1:17" s="75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P186" s="73"/>
      <c r="Q186" s="73"/>
    </row>
    <row r="187" spans="1:17" s="75" customFormat="1" x14ac:dyDescent="0.3">
      <c r="A187" s="72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P187" s="73"/>
      <c r="Q187" s="73"/>
    </row>
    <row r="188" spans="1:17" s="75" customFormat="1" x14ac:dyDescent="0.3">
      <c r="A188" s="72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P188" s="73"/>
      <c r="Q188" s="73"/>
    </row>
    <row r="189" spans="1:17" s="75" customFormat="1" x14ac:dyDescent="0.3">
      <c r="A189" s="72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P189" s="73"/>
      <c r="Q189" s="73"/>
    </row>
    <row r="190" spans="1:17" s="75" customFormat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P190" s="73"/>
      <c r="Q190" s="73"/>
    </row>
    <row r="191" spans="1:17" s="75" customFormat="1" x14ac:dyDescent="0.3">
      <c r="A191" s="7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P191" s="73"/>
      <c r="Q191" s="73"/>
    </row>
    <row r="192" spans="1:17" s="75" customFormat="1" x14ac:dyDescent="0.3">
      <c r="A192" s="72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P192" s="73"/>
      <c r="Q192" s="73"/>
    </row>
    <row r="193" spans="1:17" s="75" customFormat="1" x14ac:dyDescent="0.3">
      <c r="A193" s="72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P193" s="73"/>
      <c r="Q193" s="73"/>
    </row>
    <row r="194" spans="1:17" s="75" customFormat="1" x14ac:dyDescent="0.3">
      <c r="A194" s="72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P194" s="73"/>
      <c r="Q194" s="73"/>
    </row>
    <row r="195" spans="1:17" s="75" customFormat="1" x14ac:dyDescent="0.3">
      <c r="A195" s="72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P195" s="73"/>
      <c r="Q195" s="73"/>
    </row>
    <row r="196" spans="1:17" s="75" customFormat="1" x14ac:dyDescent="0.3">
      <c r="A196" s="72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P196" s="73"/>
      <c r="Q196" s="73"/>
    </row>
    <row r="197" spans="1:17" s="75" customFormat="1" x14ac:dyDescent="0.3">
      <c r="A197" s="72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P197" s="73"/>
      <c r="Q197" s="73"/>
    </row>
    <row r="198" spans="1:17" s="75" customFormat="1" x14ac:dyDescent="0.3">
      <c r="A198" s="72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P198" s="73"/>
      <c r="Q198" s="73"/>
    </row>
    <row r="199" spans="1:17" s="75" customFormat="1" x14ac:dyDescent="0.3">
      <c r="A199" s="72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P199" s="73"/>
      <c r="Q199" s="73"/>
    </row>
    <row r="200" spans="1:17" s="75" customFormat="1" x14ac:dyDescent="0.3">
      <c r="A200" s="72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P200" s="73"/>
      <c r="Q200" s="73"/>
    </row>
    <row r="201" spans="1:17" s="75" customFormat="1" x14ac:dyDescent="0.3">
      <c r="A201" s="72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P201" s="73"/>
      <c r="Q201" s="73"/>
    </row>
    <row r="202" spans="1:17" s="75" customFormat="1" x14ac:dyDescent="0.3">
      <c r="A202" s="72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P202" s="73"/>
      <c r="Q202" s="73"/>
    </row>
    <row r="203" spans="1:17" s="75" customFormat="1" x14ac:dyDescent="0.3">
      <c r="A203" s="72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P203" s="73"/>
      <c r="Q203" s="73"/>
    </row>
    <row r="204" spans="1:17" s="75" customFormat="1" x14ac:dyDescent="0.3">
      <c r="A204" s="72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P204" s="73"/>
      <c r="Q204" s="73"/>
    </row>
    <row r="205" spans="1:17" s="75" customFormat="1" x14ac:dyDescent="0.3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P205" s="73"/>
      <c r="Q205" s="73"/>
    </row>
    <row r="206" spans="1:17" s="75" customFormat="1" x14ac:dyDescent="0.3">
      <c r="A206" s="72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P206" s="73"/>
      <c r="Q206" s="73"/>
    </row>
    <row r="207" spans="1:17" s="75" customFormat="1" x14ac:dyDescent="0.3">
      <c r="A207" s="72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P207" s="73"/>
      <c r="Q207" s="73"/>
    </row>
    <row r="208" spans="1:17" s="75" customFormat="1" x14ac:dyDescent="0.3">
      <c r="A208" s="72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P208" s="73"/>
      <c r="Q208" s="73"/>
    </row>
    <row r="209" spans="1:17" s="75" customFormat="1" x14ac:dyDescent="0.3">
      <c r="A209" s="72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P209" s="73"/>
      <c r="Q209" s="73"/>
    </row>
    <row r="210" spans="1:17" s="75" customFormat="1" x14ac:dyDescent="0.3">
      <c r="A210" s="72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P210" s="73"/>
      <c r="Q210" s="73"/>
    </row>
    <row r="211" spans="1:17" s="75" customFormat="1" x14ac:dyDescent="0.3">
      <c r="A211" s="72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P211" s="73"/>
      <c r="Q211" s="73"/>
    </row>
    <row r="212" spans="1:17" s="75" customFormat="1" x14ac:dyDescent="0.3">
      <c r="A212" s="72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P212" s="73"/>
      <c r="Q212" s="73"/>
    </row>
    <row r="213" spans="1:17" s="75" customFormat="1" x14ac:dyDescent="0.3">
      <c r="A213" s="72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P213" s="73"/>
      <c r="Q213" s="73"/>
    </row>
    <row r="214" spans="1:17" s="75" customFormat="1" x14ac:dyDescent="0.3">
      <c r="A214" s="72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P214" s="73"/>
      <c r="Q214" s="73"/>
    </row>
    <row r="215" spans="1:17" s="75" customFormat="1" x14ac:dyDescent="0.3">
      <c r="A215" s="72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P215" s="73"/>
      <c r="Q215" s="73"/>
    </row>
    <row r="216" spans="1:17" s="75" customFormat="1" x14ac:dyDescent="0.3">
      <c r="A216" s="72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P216" s="73"/>
      <c r="Q216" s="73"/>
    </row>
    <row r="217" spans="1:17" s="75" customFormat="1" x14ac:dyDescent="0.3">
      <c r="A217" s="72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P217" s="73"/>
      <c r="Q217" s="73"/>
    </row>
    <row r="218" spans="1:17" s="75" customFormat="1" x14ac:dyDescent="0.3">
      <c r="A218" s="72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P218" s="73"/>
      <c r="Q218" s="73"/>
    </row>
    <row r="219" spans="1:17" s="75" customFormat="1" x14ac:dyDescent="0.3">
      <c r="A219" s="72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P219" s="73"/>
      <c r="Q219" s="73"/>
    </row>
    <row r="220" spans="1:17" s="75" customFormat="1" x14ac:dyDescent="0.3">
      <c r="A220" s="72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P220" s="73"/>
      <c r="Q220" s="73"/>
    </row>
    <row r="221" spans="1:17" s="75" customFormat="1" x14ac:dyDescent="0.3">
      <c r="A221" s="72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P221" s="73"/>
      <c r="Q221" s="73"/>
    </row>
    <row r="222" spans="1:17" s="75" customFormat="1" x14ac:dyDescent="0.3">
      <c r="A222" s="72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P222" s="73"/>
      <c r="Q222" s="73"/>
    </row>
    <row r="223" spans="1:17" s="75" customFormat="1" x14ac:dyDescent="0.3">
      <c r="A223" s="72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P223" s="73"/>
      <c r="Q223" s="73"/>
    </row>
    <row r="224" spans="1:17" s="75" customFormat="1" x14ac:dyDescent="0.3">
      <c r="A224" s="72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P224" s="73"/>
      <c r="Q224" s="73"/>
    </row>
    <row r="225" spans="1:17" s="75" customFormat="1" x14ac:dyDescent="0.3">
      <c r="A225" s="7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P225" s="73"/>
      <c r="Q225" s="73"/>
    </row>
    <row r="226" spans="1:17" s="75" customFormat="1" x14ac:dyDescent="0.3">
      <c r="A226" s="72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P226" s="73"/>
      <c r="Q226" s="73"/>
    </row>
    <row r="227" spans="1:17" s="75" customFormat="1" x14ac:dyDescent="0.3">
      <c r="A227" s="72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P227" s="73"/>
      <c r="Q227" s="73"/>
    </row>
    <row r="228" spans="1:17" s="75" customFormat="1" x14ac:dyDescent="0.3">
      <c r="A228" s="72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P228" s="73"/>
      <c r="Q228" s="73"/>
    </row>
    <row r="229" spans="1:17" s="75" customFormat="1" x14ac:dyDescent="0.3">
      <c r="A229" s="72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P229" s="73"/>
      <c r="Q229" s="73"/>
    </row>
    <row r="230" spans="1:17" s="75" customFormat="1" x14ac:dyDescent="0.3">
      <c r="A230" s="72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P230" s="73"/>
      <c r="Q230" s="73"/>
    </row>
    <row r="231" spans="1:17" s="75" customFormat="1" x14ac:dyDescent="0.3">
      <c r="A231" s="72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P231" s="73"/>
      <c r="Q231" s="73"/>
    </row>
    <row r="232" spans="1:17" s="75" customFormat="1" x14ac:dyDescent="0.3">
      <c r="A232" s="72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P232" s="73"/>
      <c r="Q232" s="73"/>
    </row>
    <row r="233" spans="1:17" s="75" customFormat="1" x14ac:dyDescent="0.3">
      <c r="A233" s="72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P233" s="73"/>
      <c r="Q233" s="73"/>
    </row>
    <row r="234" spans="1:17" s="75" customFormat="1" x14ac:dyDescent="0.3">
      <c r="A234" s="72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P234" s="73"/>
      <c r="Q234" s="73"/>
    </row>
    <row r="235" spans="1:17" s="75" customFormat="1" x14ac:dyDescent="0.3">
      <c r="A235" s="72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P235" s="73"/>
      <c r="Q235" s="73"/>
    </row>
    <row r="236" spans="1:17" s="75" customFormat="1" x14ac:dyDescent="0.3">
      <c r="A236" s="72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P236" s="73"/>
      <c r="Q236" s="73"/>
    </row>
    <row r="237" spans="1:17" s="75" customFormat="1" x14ac:dyDescent="0.3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P237" s="73"/>
      <c r="Q237" s="73"/>
    </row>
    <row r="238" spans="1:17" s="75" customFormat="1" x14ac:dyDescent="0.3">
      <c r="A238" s="72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P238" s="73"/>
      <c r="Q238" s="73"/>
    </row>
    <row r="239" spans="1:17" s="75" customFormat="1" x14ac:dyDescent="0.3">
      <c r="A239" s="72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P239" s="73"/>
      <c r="Q239" s="73"/>
    </row>
    <row r="240" spans="1:17" s="75" customFormat="1" x14ac:dyDescent="0.3">
      <c r="A240" s="72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P240" s="73"/>
      <c r="Q240" s="73"/>
    </row>
    <row r="241" spans="1:17" s="75" customFormat="1" x14ac:dyDescent="0.3">
      <c r="A241" s="72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P241" s="73"/>
      <c r="Q241" s="73"/>
    </row>
    <row r="242" spans="1:17" s="75" customFormat="1" x14ac:dyDescent="0.3">
      <c r="A242" s="72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P242" s="73"/>
      <c r="Q242" s="73"/>
    </row>
    <row r="243" spans="1:17" s="75" customFormat="1" x14ac:dyDescent="0.3">
      <c r="A243" s="72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P243" s="73"/>
      <c r="Q243" s="73"/>
    </row>
    <row r="244" spans="1:17" s="75" customFormat="1" x14ac:dyDescent="0.3">
      <c r="A244" s="72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P244" s="73"/>
      <c r="Q244" s="73"/>
    </row>
    <row r="245" spans="1:17" s="75" customFormat="1" x14ac:dyDescent="0.3">
      <c r="A245" s="72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P245" s="73"/>
      <c r="Q245" s="73"/>
    </row>
    <row r="246" spans="1:17" s="75" customFormat="1" x14ac:dyDescent="0.3">
      <c r="A246" s="72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P246" s="73"/>
      <c r="Q246" s="73"/>
    </row>
    <row r="247" spans="1:17" s="75" customFormat="1" x14ac:dyDescent="0.3">
      <c r="A247" s="72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P247" s="73"/>
      <c r="Q247" s="73"/>
    </row>
    <row r="248" spans="1:17" s="75" customFormat="1" x14ac:dyDescent="0.3">
      <c r="A248" s="72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P248" s="73"/>
      <c r="Q248" s="73"/>
    </row>
    <row r="249" spans="1:17" s="75" customFormat="1" x14ac:dyDescent="0.3">
      <c r="A249" s="72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P249" s="73"/>
      <c r="Q249" s="73"/>
    </row>
    <row r="250" spans="1:17" s="75" customFormat="1" x14ac:dyDescent="0.3">
      <c r="A250" s="72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P250" s="73"/>
      <c r="Q250" s="73"/>
    </row>
    <row r="251" spans="1:17" s="75" customFormat="1" x14ac:dyDescent="0.3">
      <c r="A251" s="72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P251" s="73"/>
      <c r="Q251" s="73"/>
    </row>
    <row r="252" spans="1:17" s="75" customFormat="1" x14ac:dyDescent="0.3">
      <c r="A252" s="72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P252" s="73"/>
      <c r="Q252" s="73"/>
    </row>
    <row r="253" spans="1:17" s="75" customFormat="1" x14ac:dyDescent="0.3">
      <c r="A253" s="72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P253" s="73"/>
      <c r="Q253" s="73"/>
    </row>
    <row r="254" spans="1:17" s="75" customFormat="1" x14ac:dyDescent="0.3">
      <c r="A254" s="72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P254" s="73"/>
      <c r="Q254" s="73"/>
    </row>
    <row r="255" spans="1:17" s="75" customFormat="1" x14ac:dyDescent="0.3">
      <c r="A255" s="72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P255" s="73"/>
      <c r="Q255" s="73"/>
    </row>
    <row r="256" spans="1:17" s="75" customFormat="1" x14ac:dyDescent="0.3">
      <c r="A256" s="72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P256" s="73"/>
      <c r="Q256" s="73"/>
    </row>
    <row r="257" spans="1:17" s="75" customFormat="1" x14ac:dyDescent="0.3">
      <c r="A257" s="72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P257" s="73"/>
      <c r="Q257" s="73"/>
    </row>
    <row r="258" spans="1:17" s="75" customFormat="1" x14ac:dyDescent="0.3">
      <c r="A258" s="72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P258" s="73"/>
      <c r="Q258" s="73"/>
    </row>
    <row r="259" spans="1:17" s="75" customFormat="1" x14ac:dyDescent="0.3">
      <c r="A259" s="7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P259" s="73"/>
      <c r="Q259" s="73"/>
    </row>
    <row r="260" spans="1:17" s="75" customFormat="1" x14ac:dyDescent="0.3">
      <c r="A260" s="72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P260" s="73"/>
      <c r="Q260" s="73"/>
    </row>
    <row r="261" spans="1:17" s="75" customFormat="1" x14ac:dyDescent="0.3">
      <c r="A261" s="72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P261" s="73"/>
      <c r="Q261" s="73"/>
    </row>
    <row r="262" spans="1:17" s="75" customFormat="1" x14ac:dyDescent="0.3">
      <c r="A262" s="72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P262" s="73"/>
      <c r="Q262" s="73"/>
    </row>
    <row r="263" spans="1:17" s="75" customFormat="1" x14ac:dyDescent="0.3">
      <c r="A263" s="72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P263" s="73"/>
      <c r="Q263" s="73"/>
    </row>
    <row r="264" spans="1:17" s="75" customFormat="1" x14ac:dyDescent="0.3">
      <c r="A264" s="72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P264" s="73"/>
      <c r="Q264" s="73"/>
    </row>
    <row r="265" spans="1:17" s="75" customFormat="1" x14ac:dyDescent="0.3">
      <c r="A265" s="72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P265" s="73"/>
      <c r="Q265" s="73"/>
    </row>
    <row r="266" spans="1:17" s="75" customFormat="1" x14ac:dyDescent="0.3">
      <c r="A266" s="72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P266" s="73"/>
      <c r="Q266" s="73"/>
    </row>
    <row r="267" spans="1:17" s="75" customFormat="1" x14ac:dyDescent="0.3">
      <c r="A267" s="72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P267" s="73"/>
      <c r="Q267" s="73"/>
    </row>
    <row r="268" spans="1:17" s="75" customFormat="1" x14ac:dyDescent="0.3">
      <c r="A268" s="72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P268" s="73"/>
      <c r="Q268" s="73"/>
    </row>
    <row r="269" spans="1:17" s="75" customFormat="1" x14ac:dyDescent="0.3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P269" s="73"/>
      <c r="Q269" s="73"/>
    </row>
    <row r="270" spans="1:17" s="75" customFormat="1" x14ac:dyDescent="0.3">
      <c r="A270" s="72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P270" s="73"/>
      <c r="Q270" s="73"/>
    </row>
    <row r="271" spans="1:17" s="75" customFormat="1" x14ac:dyDescent="0.3">
      <c r="A271" s="72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P271" s="73"/>
      <c r="Q271" s="73"/>
    </row>
    <row r="272" spans="1:17" s="75" customFormat="1" x14ac:dyDescent="0.3">
      <c r="A272" s="72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P272" s="73"/>
      <c r="Q272" s="73"/>
    </row>
    <row r="273" spans="1:17" s="75" customFormat="1" x14ac:dyDescent="0.3">
      <c r="A273" s="72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P273" s="73"/>
      <c r="Q273" s="73"/>
    </row>
    <row r="274" spans="1:17" s="75" customFormat="1" x14ac:dyDescent="0.3">
      <c r="A274" s="72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P274" s="73"/>
      <c r="Q274" s="73"/>
    </row>
    <row r="275" spans="1:17" s="75" customFormat="1" x14ac:dyDescent="0.3">
      <c r="A275" s="72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P275" s="73"/>
      <c r="Q275" s="73"/>
    </row>
    <row r="276" spans="1:17" s="75" customFormat="1" x14ac:dyDescent="0.3">
      <c r="A276" s="72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P276" s="73"/>
      <c r="Q276" s="73"/>
    </row>
    <row r="277" spans="1:17" s="75" customFormat="1" x14ac:dyDescent="0.3">
      <c r="A277" s="72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P277" s="73"/>
      <c r="Q277" s="73"/>
    </row>
    <row r="278" spans="1:17" s="75" customFormat="1" x14ac:dyDescent="0.3">
      <c r="A278" s="72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P278" s="73"/>
      <c r="Q278" s="73"/>
    </row>
    <row r="279" spans="1:17" s="75" customFormat="1" x14ac:dyDescent="0.3">
      <c r="A279" s="72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P279" s="73"/>
      <c r="Q279" s="73"/>
    </row>
    <row r="280" spans="1:17" s="75" customFormat="1" x14ac:dyDescent="0.3">
      <c r="A280" s="72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P280" s="73"/>
      <c r="Q280" s="73"/>
    </row>
    <row r="281" spans="1:17" s="75" customFormat="1" x14ac:dyDescent="0.3">
      <c r="A281" s="72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P281" s="73"/>
      <c r="Q281" s="73"/>
    </row>
    <row r="282" spans="1:17" s="75" customFormat="1" x14ac:dyDescent="0.3">
      <c r="A282" s="72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P282" s="73"/>
      <c r="Q282" s="73"/>
    </row>
    <row r="283" spans="1:17" s="75" customFormat="1" x14ac:dyDescent="0.3">
      <c r="A283" s="72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P283" s="73"/>
      <c r="Q283" s="73"/>
    </row>
    <row r="284" spans="1:17" s="75" customFormat="1" x14ac:dyDescent="0.3">
      <c r="A284" s="72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P284" s="73"/>
      <c r="Q284" s="73"/>
    </row>
    <row r="285" spans="1:17" s="75" customFormat="1" x14ac:dyDescent="0.3">
      <c r="A285" s="72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P285" s="73"/>
      <c r="Q285" s="73"/>
    </row>
    <row r="286" spans="1:17" s="75" customFormat="1" x14ac:dyDescent="0.3">
      <c r="A286" s="72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P286" s="73"/>
      <c r="Q286" s="73"/>
    </row>
    <row r="287" spans="1:17" s="75" customFormat="1" x14ac:dyDescent="0.3">
      <c r="A287" s="72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P287" s="73"/>
      <c r="Q287" s="73"/>
    </row>
    <row r="288" spans="1:17" s="75" customFormat="1" x14ac:dyDescent="0.3">
      <c r="A288" s="72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P288" s="73"/>
      <c r="Q288" s="73"/>
    </row>
    <row r="289" spans="1:17" s="75" customFormat="1" x14ac:dyDescent="0.3">
      <c r="A289" s="72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P289" s="73"/>
      <c r="Q289" s="73"/>
    </row>
    <row r="290" spans="1:17" s="75" customFormat="1" x14ac:dyDescent="0.3">
      <c r="A290" s="72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P290" s="73"/>
      <c r="Q290" s="73"/>
    </row>
    <row r="291" spans="1:17" s="75" customFormat="1" x14ac:dyDescent="0.3">
      <c r="A291" s="72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P291" s="73"/>
      <c r="Q291" s="73"/>
    </row>
    <row r="292" spans="1:17" s="75" customFormat="1" x14ac:dyDescent="0.3">
      <c r="A292" s="72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P292" s="73"/>
      <c r="Q292" s="73"/>
    </row>
    <row r="293" spans="1:17" s="75" customFormat="1" x14ac:dyDescent="0.3">
      <c r="A293" s="72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P293" s="73"/>
      <c r="Q293" s="73"/>
    </row>
    <row r="294" spans="1:17" s="75" customFormat="1" x14ac:dyDescent="0.3">
      <c r="A294" s="7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P294" s="73"/>
      <c r="Q294" s="73"/>
    </row>
    <row r="295" spans="1:17" s="75" customFormat="1" x14ac:dyDescent="0.3">
      <c r="A295" s="72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P295" s="73"/>
      <c r="Q295" s="73"/>
    </row>
    <row r="296" spans="1:17" s="75" customFormat="1" x14ac:dyDescent="0.3">
      <c r="A296" s="72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P296" s="73"/>
      <c r="Q296" s="73"/>
    </row>
    <row r="297" spans="1:17" s="75" customFormat="1" x14ac:dyDescent="0.3">
      <c r="A297" s="72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P297" s="73"/>
      <c r="Q297" s="73"/>
    </row>
    <row r="298" spans="1:17" s="75" customFormat="1" x14ac:dyDescent="0.3">
      <c r="A298" s="72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P298" s="73"/>
      <c r="Q298" s="73"/>
    </row>
    <row r="299" spans="1:17" s="75" customFormat="1" x14ac:dyDescent="0.3">
      <c r="A299" s="72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P299" s="73"/>
      <c r="Q299" s="73"/>
    </row>
    <row r="300" spans="1:17" s="75" customFormat="1" x14ac:dyDescent="0.3">
      <c r="A300" s="72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P300" s="73"/>
      <c r="Q300" s="73"/>
    </row>
    <row r="301" spans="1:17" s="75" customFormat="1" x14ac:dyDescent="0.3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P301" s="73"/>
      <c r="Q301" s="73"/>
    </row>
    <row r="302" spans="1:17" s="75" customFormat="1" x14ac:dyDescent="0.3">
      <c r="A302" s="72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P302" s="73"/>
      <c r="Q302" s="73"/>
    </row>
    <row r="303" spans="1:17" s="75" customFormat="1" x14ac:dyDescent="0.3">
      <c r="A303" s="72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P303" s="73"/>
      <c r="Q303" s="73"/>
    </row>
    <row r="304" spans="1:17" s="75" customFormat="1" x14ac:dyDescent="0.3">
      <c r="A304" s="72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P304" s="73"/>
      <c r="Q304" s="73"/>
    </row>
    <row r="305" spans="1:17" s="75" customFormat="1" x14ac:dyDescent="0.3">
      <c r="A305" s="72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P305" s="73"/>
      <c r="Q305" s="73"/>
    </row>
    <row r="306" spans="1:17" s="75" customFormat="1" x14ac:dyDescent="0.3">
      <c r="A306" s="72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P306" s="73"/>
      <c r="Q306" s="73"/>
    </row>
    <row r="307" spans="1:17" s="75" customFormat="1" x14ac:dyDescent="0.3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P307" s="73"/>
      <c r="Q307" s="73"/>
    </row>
    <row r="308" spans="1:17" s="75" customFormat="1" x14ac:dyDescent="0.3">
      <c r="A308" s="72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P308" s="73"/>
      <c r="Q308" s="73"/>
    </row>
    <row r="309" spans="1:17" s="75" customFormat="1" x14ac:dyDescent="0.3">
      <c r="A309" s="72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P309" s="73"/>
      <c r="Q309" s="73"/>
    </row>
    <row r="310" spans="1:17" s="75" customFormat="1" x14ac:dyDescent="0.3">
      <c r="A310" s="72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P310" s="73"/>
      <c r="Q310" s="73"/>
    </row>
    <row r="311" spans="1:17" s="75" customFormat="1" x14ac:dyDescent="0.3">
      <c r="A311" s="72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P311" s="73"/>
      <c r="Q311" s="73"/>
    </row>
    <row r="312" spans="1:17" s="75" customFormat="1" x14ac:dyDescent="0.3">
      <c r="A312" s="72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P312" s="73"/>
      <c r="Q312" s="73"/>
    </row>
    <row r="313" spans="1:17" s="75" customFormat="1" x14ac:dyDescent="0.3">
      <c r="A313" s="72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P313" s="73"/>
      <c r="Q313" s="73"/>
    </row>
    <row r="314" spans="1:17" s="75" customFormat="1" x14ac:dyDescent="0.3">
      <c r="A314" s="72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P314" s="73"/>
      <c r="Q314" s="73"/>
    </row>
    <row r="315" spans="1:17" s="75" customFormat="1" x14ac:dyDescent="0.3">
      <c r="A315" s="72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P315" s="73"/>
      <c r="Q315" s="73"/>
    </row>
    <row r="316" spans="1:17" s="75" customFormat="1" x14ac:dyDescent="0.3">
      <c r="A316" s="72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P316" s="73"/>
      <c r="Q316" s="73"/>
    </row>
    <row r="317" spans="1:17" s="75" customFormat="1" x14ac:dyDescent="0.3">
      <c r="A317" s="72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P317" s="73"/>
      <c r="Q317" s="73"/>
    </row>
    <row r="318" spans="1:17" s="75" customFormat="1" x14ac:dyDescent="0.3">
      <c r="A318" s="72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P318" s="73"/>
      <c r="Q318" s="73"/>
    </row>
    <row r="319" spans="1:17" s="75" customFormat="1" x14ac:dyDescent="0.3">
      <c r="A319" s="72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P319" s="73"/>
      <c r="Q319" s="73"/>
    </row>
    <row r="320" spans="1:17" s="75" customFormat="1" x14ac:dyDescent="0.3">
      <c r="A320" s="72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P320" s="73"/>
      <c r="Q320" s="73"/>
    </row>
    <row r="321" spans="1:17" s="75" customFormat="1" x14ac:dyDescent="0.3">
      <c r="A321" s="72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P321" s="73"/>
      <c r="Q321" s="73"/>
    </row>
    <row r="322" spans="1:17" s="75" customFormat="1" x14ac:dyDescent="0.3">
      <c r="A322" s="72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P322" s="73"/>
      <c r="Q322" s="73"/>
    </row>
    <row r="323" spans="1:17" s="75" customFormat="1" x14ac:dyDescent="0.3">
      <c r="A323" s="72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P323" s="73"/>
      <c r="Q323" s="73"/>
    </row>
    <row r="324" spans="1:17" s="75" customFormat="1" x14ac:dyDescent="0.3">
      <c r="A324" s="72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P324" s="73"/>
      <c r="Q324" s="73"/>
    </row>
    <row r="325" spans="1:17" s="75" customFormat="1" x14ac:dyDescent="0.3">
      <c r="A325" s="72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P325" s="73"/>
      <c r="Q325" s="73"/>
    </row>
    <row r="326" spans="1:17" s="75" customFormat="1" x14ac:dyDescent="0.3">
      <c r="A326" s="72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P326" s="73"/>
      <c r="Q326" s="73"/>
    </row>
    <row r="327" spans="1:17" s="75" customFormat="1" x14ac:dyDescent="0.3">
      <c r="A327" s="72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P327" s="73"/>
      <c r="Q327" s="73"/>
    </row>
    <row r="328" spans="1:17" s="75" customFormat="1" x14ac:dyDescent="0.3">
      <c r="A328" s="7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P328" s="73"/>
      <c r="Q328" s="73"/>
    </row>
    <row r="329" spans="1:17" s="75" customFormat="1" x14ac:dyDescent="0.3">
      <c r="A329" s="72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P329" s="73"/>
      <c r="Q329" s="73"/>
    </row>
    <row r="330" spans="1:17" s="75" customFormat="1" x14ac:dyDescent="0.3">
      <c r="A330" s="72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P330" s="73"/>
      <c r="Q330" s="73"/>
    </row>
    <row r="331" spans="1:17" s="75" customFormat="1" x14ac:dyDescent="0.3">
      <c r="A331" s="72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P331" s="73"/>
      <c r="Q331" s="73"/>
    </row>
    <row r="332" spans="1:17" s="75" customFormat="1" x14ac:dyDescent="0.3">
      <c r="A332" s="72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P332" s="73"/>
      <c r="Q332" s="73"/>
    </row>
    <row r="333" spans="1:17" s="75" customFormat="1" x14ac:dyDescent="0.3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P333" s="73"/>
      <c r="Q333" s="73"/>
    </row>
    <row r="334" spans="1:17" s="75" customFormat="1" x14ac:dyDescent="0.3">
      <c r="A334" s="72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P334" s="73"/>
      <c r="Q334" s="73"/>
    </row>
    <row r="335" spans="1:17" s="75" customFormat="1" x14ac:dyDescent="0.3">
      <c r="A335" s="72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P335" s="73"/>
      <c r="Q335" s="73"/>
    </row>
    <row r="336" spans="1:17" s="75" customFormat="1" x14ac:dyDescent="0.3">
      <c r="A336" s="72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P336" s="73"/>
      <c r="Q336" s="73"/>
    </row>
    <row r="337" spans="1:17" s="75" customFormat="1" x14ac:dyDescent="0.3">
      <c r="A337" s="72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P337" s="73"/>
      <c r="Q337" s="73"/>
    </row>
    <row r="338" spans="1:17" s="75" customFormat="1" x14ac:dyDescent="0.3">
      <c r="A338" s="72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P338" s="73"/>
      <c r="Q338" s="73"/>
    </row>
    <row r="339" spans="1:17" s="75" customFormat="1" x14ac:dyDescent="0.3">
      <c r="A339" s="72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P339" s="73"/>
      <c r="Q339" s="73"/>
    </row>
    <row r="340" spans="1:17" s="75" customFormat="1" x14ac:dyDescent="0.3">
      <c r="A340" s="72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P340" s="73"/>
      <c r="Q340" s="73"/>
    </row>
    <row r="341" spans="1:17" s="75" customFormat="1" x14ac:dyDescent="0.3">
      <c r="A341" s="72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P341" s="73"/>
      <c r="Q341" s="73"/>
    </row>
    <row r="342" spans="1:17" s="75" customFormat="1" x14ac:dyDescent="0.3">
      <c r="A342" s="72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P342" s="73"/>
      <c r="Q342" s="73"/>
    </row>
    <row r="343" spans="1:17" s="75" customFormat="1" x14ac:dyDescent="0.3">
      <c r="A343" s="72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P343" s="73"/>
      <c r="Q343" s="73"/>
    </row>
    <row r="344" spans="1:17" s="75" customFormat="1" x14ac:dyDescent="0.3">
      <c r="A344" s="72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P344" s="73"/>
      <c r="Q344" s="73"/>
    </row>
    <row r="345" spans="1:17" s="75" customFormat="1" x14ac:dyDescent="0.3">
      <c r="A345" s="72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P345" s="73"/>
      <c r="Q345" s="73"/>
    </row>
    <row r="346" spans="1:17" s="75" customFormat="1" x14ac:dyDescent="0.3">
      <c r="A346" s="72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P346" s="73"/>
      <c r="Q346" s="73"/>
    </row>
    <row r="347" spans="1:17" s="75" customFormat="1" x14ac:dyDescent="0.3">
      <c r="A347" s="72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P347" s="73"/>
      <c r="Q347" s="73"/>
    </row>
    <row r="348" spans="1:17" s="75" customFormat="1" x14ac:dyDescent="0.3">
      <c r="A348" s="72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P348" s="73"/>
      <c r="Q348" s="73"/>
    </row>
    <row r="349" spans="1:17" s="75" customFormat="1" x14ac:dyDescent="0.3">
      <c r="A349" s="72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P349" s="73"/>
      <c r="Q349" s="73"/>
    </row>
    <row r="350" spans="1:17" s="75" customFormat="1" x14ac:dyDescent="0.3">
      <c r="A350" s="72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P350" s="73"/>
      <c r="Q350" s="73"/>
    </row>
    <row r="351" spans="1:17" s="75" customFormat="1" x14ac:dyDescent="0.3">
      <c r="A351" s="72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P351" s="73"/>
      <c r="Q351" s="73"/>
    </row>
    <row r="352" spans="1:17" s="75" customFormat="1" x14ac:dyDescent="0.3">
      <c r="A352" s="72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P352" s="73"/>
      <c r="Q352" s="73"/>
    </row>
    <row r="353" spans="1:17" s="75" customFormat="1" x14ac:dyDescent="0.3">
      <c r="A353" s="72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P353" s="73"/>
      <c r="Q353" s="73"/>
    </row>
    <row r="354" spans="1:17" s="75" customFormat="1" x14ac:dyDescent="0.3">
      <c r="A354" s="72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P354" s="73"/>
      <c r="Q354" s="73"/>
    </row>
    <row r="355" spans="1:17" s="75" customFormat="1" x14ac:dyDescent="0.3">
      <c r="A355" s="72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P355" s="73"/>
      <c r="Q355" s="73"/>
    </row>
    <row r="356" spans="1:17" s="75" customFormat="1" x14ac:dyDescent="0.3">
      <c r="A356" s="72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P356" s="73"/>
      <c r="Q356" s="73"/>
    </row>
    <row r="357" spans="1:17" s="75" customFormat="1" x14ac:dyDescent="0.3">
      <c r="A357" s="72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P357" s="73"/>
      <c r="Q357" s="73"/>
    </row>
    <row r="358" spans="1:17" s="75" customFormat="1" x14ac:dyDescent="0.3">
      <c r="A358" s="72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P358" s="73"/>
      <c r="Q358" s="73"/>
    </row>
    <row r="359" spans="1:17" s="75" customFormat="1" x14ac:dyDescent="0.3">
      <c r="A359" s="72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P359" s="73"/>
      <c r="Q359" s="73"/>
    </row>
    <row r="360" spans="1:17" s="75" customFormat="1" x14ac:dyDescent="0.3">
      <c r="A360" s="72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P360" s="73"/>
      <c r="Q360" s="73"/>
    </row>
    <row r="361" spans="1:17" s="75" customFormat="1" x14ac:dyDescent="0.3">
      <c r="A361" s="72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P361" s="73"/>
      <c r="Q361" s="73"/>
    </row>
    <row r="362" spans="1:17" s="75" customFormat="1" x14ac:dyDescent="0.3">
      <c r="A362" s="72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P362" s="73"/>
      <c r="Q362" s="73"/>
    </row>
    <row r="363" spans="1:17" s="75" customFormat="1" x14ac:dyDescent="0.3">
      <c r="A363" s="72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P363" s="73"/>
      <c r="Q363" s="73"/>
    </row>
    <row r="364" spans="1:17" s="75" customFormat="1" x14ac:dyDescent="0.3">
      <c r="A364" s="72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P364" s="73"/>
      <c r="Q364" s="73"/>
    </row>
    <row r="365" spans="1:17" s="75" customFormat="1" x14ac:dyDescent="0.3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P365" s="73"/>
      <c r="Q365" s="73"/>
    </row>
    <row r="366" spans="1:17" s="75" customFormat="1" x14ac:dyDescent="0.3">
      <c r="A366" s="72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P366" s="73"/>
      <c r="Q366" s="73"/>
    </row>
    <row r="367" spans="1:17" s="75" customFormat="1" x14ac:dyDescent="0.3">
      <c r="A367" s="72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P367" s="73"/>
      <c r="Q367" s="73"/>
    </row>
    <row r="368" spans="1:17" s="75" customFormat="1" x14ac:dyDescent="0.3">
      <c r="A368" s="72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P368" s="73"/>
      <c r="Q368" s="73"/>
    </row>
    <row r="369" spans="1:17" s="75" customFormat="1" x14ac:dyDescent="0.3">
      <c r="A369" s="72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P369" s="73"/>
      <c r="Q369" s="73"/>
    </row>
    <row r="370" spans="1:17" s="75" customFormat="1" x14ac:dyDescent="0.3">
      <c r="A370" s="72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P370" s="73"/>
      <c r="Q370" s="73"/>
    </row>
    <row r="371" spans="1:17" s="75" customFormat="1" x14ac:dyDescent="0.3">
      <c r="A371" s="72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P371" s="73"/>
      <c r="Q371" s="73"/>
    </row>
    <row r="372" spans="1:17" s="75" customFormat="1" x14ac:dyDescent="0.3">
      <c r="A372" s="72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P372" s="73"/>
      <c r="Q372" s="73"/>
    </row>
    <row r="373" spans="1:17" s="75" customFormat="1" x14ac:dyDescent="0.3">
      <c r="A373" s="72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P373" s="73"/>
      <c r="Q373" s="73"/>
    </row>
    <row r="374" spans="1:17" s="75" customFormat="1" x14ac:dyDescent="0.3">
      <c r="A374" s="72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P374" s="73"/>
      <c r="Q374" s="73"/>
    </row>
    <row r="375" spans="1:17" s="75" customFormat="1" x14ac:dyDescent="0.3">
      <c r="A375" s="72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P375" s="73"/>
      <c r="Q375" s="73"/>
    </row>
    <row r="376" spans="1:17" s="75" customFormat="1" x14ac:dyDescent="0.3">
      <c r="A376" s="72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P376" s="73"/>
      <c r="Q376" s="73"/>
    </row>
    <row r="377" spans="1:17" s="75" customFormat="1" x14ac:dyDescent="0.3">
      <c r="A377" s="72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P377" s="73"/>
      <c r="Q377" s="73"/>
    </row>
    <row r="378" spans="1:17" s="75" customFormat="1" x14ac:dyDescent="0.3">
      <c r="A378" s="72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P378" s="73"/>
      <c r="Q378" s="73"/>
    </row>
    <row r="379" spans="1:17" s="75" customFormat="1" x14ac:dyDescent="0.3">
      <c r="A379" s="72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P379" s="73"/>
      <c r="Q379" s="73"/>
    </row>
    <row r="380" spans="1:17" s="75" customFormat="1" x14ac:dyDescent="0.3">
      <c r="A380" s="72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P380" s="73"/>
      <c r="Q380" s="73"/>
    </row>
    <row r="381" spans="1:17" s="75" customFormat="1" x14ac:dyDescent="0.3">
      <c r="A381" s="72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P381" s="73"/>
      <c r="Q381" s="73"/>
    </row>
    <row r="382" spans="1:17" s="75" customFormat="1" x14ac:dyDescent="0.3">
      <c r="A382" s="72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P382" s="73"/>
      <c r="Q382" s="73"/>
    </row>
    <row r="383" spans="1:17" s="75" customFormat="1" x14ac:dyDescent="0.3">
      <c r="A383" s="72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P383" s="73"/>
      <c r="Q383" s="73"/>
    </row>
    <row r="384" spans="1:17" s="75" customFormat="1" x14ac:dyDescent="0.3">
      <c r="A384" s="72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P384" s="73"/>
      <c r="Q384" s="73"/>
    </row>
    <row r="385" spans="1:17" s="75" customFormat="1" x14ac:dyDescent="0.3">
      <c r="A385" s="72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P385" s="73"/>
      <c r="Q385" s="73"/>
    </row>
    <row r="386" spans="1:17" s="75" customFormat="1" x14ac:dyDescent="0.3">
      <c r="A386" s="72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P386" s="73"/>
      <c r="Q386" s="73"/>
    </row>
    <row r="387" spans="1:17" s="75" customFormat="1" x14ac:dyDescent="0.3">
      <c r="A387" s="72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P387" s="73"/>
      <c r="Q387" s="73"/>
    </row>
    <row r="388" spans="1:17" s="75" customFormat="1" x14ac:dyDescent="0.3">
      <c r="A388" s="72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P388" s="73"/>
      <c r="Q388" s="73"/>
    </row>
    <row r="389" spans="1:17" s="75" customFormat="1" x14ac:dyDescent="0.3">
      <c r="A389" s="72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P389" s="73"/>
      <c r="Q389" s="73"/>
    </row>
    <row r="390" spans="1:17" s="75" customFormat="1" x14ac:dyDescent="0.3">
      <c r="A390" s="72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P390" s="73"/>
      <c r="Q390" s="73"/>
    </row>
    <row r="391" spans="1:17" s="75" customFormat="1" x14ac:dyDescent="0.3">
      <c r="A391" s="72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P391" s="73"/>
      <c r="Q391" s="73"/>
    </row>
    <row r="392" spans="1:17" s="75" customFormat="1" x14ac:dyDescent="0.3">
      <c r="A392" s="72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P392" s="73"/>
      <c r="Q392" s="73"/>
    </row>
    <row r="393" spans="1:17" s="75" customFormat="1" x14ac:dyDescent="0.3">
      <c r="A393" s="72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P393" s="73"/>
      <c r="Q393" s="73"/>
    </row>
    <row r="394" spans="1:17" s="75" customFormat="1" x14ac:dyDescent="0.3">
      <c r="A394" s="72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P394" s="73"/>
      <c r="Q394" s="73"/>
    </row>
    <row r="395" spans="1:17" s="75" customFormat="1" x14ac:dyDescent="0.3">
      <c r="A395" s="72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P395" s="73"/>
      <c r="Q395" s="73"/>
    </row>
    <row r="396" spans="1:17" s="75" customFormat="1" x14ac:dyDescent="0.3">
      <c r="A396" s="72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P396" s="73"/>
      <c r="Q396" s="73"/>
    </row>
    <row r="397" spans="1:17" s="75" customFormat="1" x14ac:dyDescent="0.3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P397" s="73"/>
      <c r="Q397" s="73"/>
    </row>
    <row r="398" spans="1:17" s="75" customFormat="1" x14ac:dyDescent="0.3">
      <c r="A398" s="72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P398" s="73"/>
      <c r="Q398" s="73"/>
    </row>
    <row r="399" spans="1:17" s="75" customFormat="1" x14ac:dyDescent="0.3">
      <c r="A399" s="72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P399" s="73"/>
      <c r="Q399" s="73"/>
    </row>
    <row r="400" spans="1:17" s="75" customFormat="1" x14ac:dyDescent="0.3">
      <c r="A400" s="72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P400" s="73"/>
      <c r="Q400" s="73"/>
    </row>
    <row r="401" spans="1:17" s="75" customFormat="1" x14ac:dyDescent="0.3">
      <c r="A401" s="72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P401" s="73"/>
      <c r="Q401" s="73"/>
    </row>
    <row r="402" spans="1:17" s="75" customFormat="1" x14ac:dyDescent="0.3">
      <c r="A402" s="72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P402" s="73"/>
      <c r="Q402" s="73"/>
    </row>
    <row r="403" spans="1:17" s="75" customFormat="1" x14ac:dyDescent="0.3">
      <c r="A403" s="72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P403" s="73"/>
      <c r="Q403" s="73"/>
    </row>
    <row r="404" spans="1:17" s="75" customFormat="1" x14ac:dyDescent="0.3">
      <c r="A404" s="72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P404" s="73"/>
      <c r="Q404" s="73"/>
    </row>
    <row r="405" spans="1:17" s="75" customFormat="1" x14ac:dyDescent="0.3">
      <c r="A405" s="72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P405" s="73"/>
      <c r="Q405" s="73"/>
    </row>
    <row r="406" spans="1:17" s="75" customFormat="1" x14ac:dyDescent="0.3">
      <c r="A406" s="72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P406" s="73"/>
      <c r="Q406" s="73"/>
    </row>
    <row r="407" spans="1:17" s="75" customFormat="1" x14ac:dyDescent="0.3">
      <c r="A407" s="72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P407" s="73"/>
      <c r="Q407" s="73"/>
    </row>
    <row r="408" spans="1:17" s="75" customFormat="1" x14ac:dyDescent="0.3">
      <c r="A408" s="72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P408" s="73"/>
      <c r="Q408" s="73"/>
    </row>
    <row r="409" spans="1:17" s="75" customFormat="1" x14ac:dyDescent="0.3">
      <c r="A409" s="72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P409" s="73"/>
      <c r="Q409" s="73"/>
    </row>
    <row r="410" spans="1:17" s="75" customFormat="1" x14ac:dyDescent="0.3">
      <c r="A410" s="72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P410" s="73"/>
      <c r="Q410" s="73"/>
    </row>
    <row r="411" spans="1:17" s="75" customFormat="1" x14ac:dyDescent="0.3">
      <c r="A411" s="72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P411" s="73"/>
      <c r="Q411" s="73"/>
    </row>
    <row r="412" spans="1:17" s="75" customFormat="1" x14ac:dyDescent="0.3">
      <c r="A412" s="72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P412" s="73"/>
      <c r="Q412" s="73"/>
    </row>
    <row r="413" spans="1:17" s="75" customFormat="1" x14ac:dyDescent="0.3">
      <c r="A413" s="72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P413" s="73"/>
      <c r="Q413" s="73"/>
    </row>
    <row r="414" spans="1:17" s="75" customFormat="1" x14ac:dyDescent="0.3">
      <c r="A414" s="72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P414" s="73"/>
      <c r="Q414" s="73"/>
    </row>
    <row r="415" spans="1:17" s="75" customFormat="1" x14ac:dyDescent="0.3">
      <c r="A415" s="72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P415" s="73"/>
      <c r="Q415" s="73"/>
    </row>
    <row r="416" spans="1:17" s="75" customFormat="1" x14ac:dyDescent="0.3">
      <c r="A416" s="72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P416" s="73"/>
      <c r="Q416" s="73"/>
    </row>
    <row r="417" spans="1:17" s="75" customFormat="1" x14ac:dyDescent="0.3">
      <c r="A417" s="72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P417" s="73"/>
      <c r="Q417" s="73"/>
    </row>
    <row r="418" spans="1:17" s="75" customFormat="1" x14ac:dyDescent="0.3">
      <c r="A418" s="72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P418" s="73"/>
      <c r="Q418" s="73"/>
    </row>
    <row r="419" spans="1:17" s="75" customFormat="1" x14ac:dyDescent="0.3">
      <c r="A419" s="72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P419" s="73"/>
      <c r="Q419" s="73"/>
    </row>
    <row r="420" spans="1:17" s="75" customFormat="1" x14ac:dyDescent="0.3">
      <c r="A420" s="72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P420" s="73"/>
      <c r="Q420" s="73"/>
    </row>
    <row r="421" spans="1:17" s="75" customFormat="1" x14ac:dyDescent="0.3">
      <c r="A421" s="72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P421" s="73"/>
      <c r="Q421" s="73"/>
    </row>
    <row r="422" spans="1:17" s="75" customFormat="1" x14ac:dyDescent="0.3">
      <c r="A422" s="72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P422" s="73"/>
      <c r="Q422" s="73"/>
    </row>
    <row r="423" spans="1:17" s="75" customFormat="1" x14ac:dyDescent="0.3">
      <c r="A423" s="72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P423" s="73"/>
      <c r="Q423" s="73"/>
    </row>
    <row r="424" spans="1:17" s="75" customFormat="1" x14ac:dyDescent="0.3">
      <c r="A424" s="72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P424" s="73"/>
      <c r="Q424" s="73"/>
    </row>
    <row r="425" spans="1:17" s="75" customFormat="1" x14ac:dyDescent="0.3">
      <c r="A425" s="72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P425" s="73"/>
      <c r="Q425" s="73"/>
    </row>
    <row r="426" spans="1:17" s="75" customFormat="1" x14ac:dyDescent="0.3">
      <c r="A426" s="72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P426" s="73"/>
      <c r="Q426" s="73"/>
    </row>
    <row r="427" spans="1:17" s="75" customFormat="1" x14ac:dyDescent="0.3">
      <c r="A427" s="72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P427" s="73"/>
      <c r="Q427" s="73"/>
    </row>
    <row r="428" spans="1:17" s="75" customFormat="1" x14ac:dyDescent="0.3">
      <c r="A428" s="72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P428" s="73"/>
      <c r="Q428" s="73"/>
    </row>
    <row r="429" spans="1:17" s="75" customFormat="1" x14ac:dyDescent="0.3">
      <c r="A429" s="72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P429" s="73"/>
      <c r="Q429" s="73"/>
    </row>
    <row r="430" spans="1:17" s="75" customFormat="1" x14ac:dyDescent="0.3">
      <c r="A430" s="72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P430" s="73"/>
      <c r="Q430" s="73"/>
    </row>
    <row r="431" spans="1:17" s="75" customFormat="1" x14ac:dyDescent="0.3">
      <c r="A431" s="72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P431" s="73"/>
      <c r="Q431" s="73"/>
    </row>
    <row r="432" spans="1:17" s="75" customFormat="1" x14ac:dyDescent="0.3">
      <c r="A432" s="72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P432" s="73"/>
      <c r="Q432" s="73"/>
    </row>
    <row r="433" spans="1:17" s="75" customFormat="1" x14ac:dyDescent="0.3">
      <c r="A433" s="72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P433" s="73"/>
      <c r="Q433" s="73"/>
    </row>
    <row r="434" spans="1:17" s="75" customFormat="1" x14ac:dyDescent="0.3">
      <c r="A434" s="72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P434" s="73"/>
      <c r="Q434" s="73"/>
    </row>
    <row r="435" spans="1:17" s="75" customFormat="1" x14ac:dyDescent="0.3">
      <c r="A435" s="72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P435" s="73"/>
      <c r="Q435" s="73"/>
    </row>
    <row r="436" spans="1:17" s="75" customFormat="1" x14ac:dyDescent="0.3">
      <c r="A436" s="72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P436" s="73"/>
      <c r="Q436" s="73"/>
    </row>
    <row r="437" spans="1:17" s="75" customFormat="1" x14ac:dyDescent="0.3">
      <c r="A437" s="72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P437" s="73"/>
      <c r="Q437" s="73"/>
    </row>
    <row r="438" spans="1:17" s="75" customFormat="1" x14ac:dyDescent="0.3">
      <c r="A438" s="72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P438" s="73"/>
      <c r="Q438" s="73"/>
    </row>
    <row r="439" spans="1:17" s="75" customFormat="1" x14ac:dyDescent="0.3">
      <c r="A439" s="72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P439" s="73"/>
      <c r="Q439" s="73"/>
    </row>
    <row r="440" spans="1:17" s="75" customFormat="1" x14ac:dyDescent="0.3">
      <c r="A440" s="72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P440" s="73"/>
      <c r="Q440" s="73"/>
    </row>
    <row r="441" spans="1:17" s="75" customFormat="1" x14ac:dyDescent="0.3">
      <c r="A441" s="72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P441" s="73"/>
      <c r="Q441" s="73"/>
    </row>
    <row r="442" spans="1:17" s="75" customFormat="1" x14ac:dyDescent="0.3">
      <c r="A442" s="72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P442" s="73"/>
      <c r="Q442" s="73"/>
    </row>
    <row r="443" spans="1:17" s="75" customFormat="1" x14ac:dyDescent="0.3">
      <c r="A443" s="72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P443" s="73"/>
      <c r="Q443" s="73"/>
    </row>
    <row r="444" spans="1:17" s="75" customFormat="1" x14ac:dyDescent="0.3">
      <c r="A444" s="72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P444" s="73"/>
      <c r="Q444" s="73"/>
    </row>
    <row r="445" spans="1:17" s="75" customFormat="1" x14ac:dyDescent="0.3">
      <c r="A445" s="72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P445" s="73"/>
      <c r="Q445" s="73"/>
    </row>
    <row r="446" spans="1:17" s="75" customFormat="1" x14ac:dyDescent="0.3">
      <c r="A446" s="72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P446" s="73"/>
      <c r="Q446" s="73"/>
    </row>
    <row r="447" spans="1:17" s="75" customFormat="1" x14ac:dyDescent="0.3">
      <c r="A447" s="72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P447" s="73"/>
      <c r="Q447" s="73"/>
    </row>
    <row r="448" spans="1:17" s="75" customFormat="1" x14ac:dyDescent="0.3">
      <c r="A448" s="72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P448" s="73"/>
      <c r="Q448" s="73"/>
    </row>
    <row r="449" spans="1:17" s="75" customFormat="1" x14ac:dyDescent="0.3">
      <c r="A449" s="72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P449" s="73"/>
      <c r="Q449" s="73"/>
    </row>
    <row r="450" spans="1:17" s="75" customFormat="1" x14ac:dyDescent="0.3">
      <c r="A450" s="72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P450" s="73"/>
      <c r="Q450" s="73"/>
    </row>
    <row r="451" spans="1:17" s="75" customFormat="1" x14ac:dyDescent="0.3">
      <c r="A451" s="72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P451" s="73"/>
      <c r="Q451" s="73"/>
    </row>
    <row r="452" spans="1:17" s="75" customFormat="1" x14ac:dyDescent="0.3">
      <c r="A452" s="72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P452" s="73"/>
      <c r="Q452" s="73"/>
    </row>
    <row r="453" spans="1:17" s="75" customFormat="1" x14ac:dyDescent="0.3">
      <c r="A453" s="72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P453" s="73"/>
      <c r="Q453" s="73"/>
    </row>
    <row r="454" spans="1:17" s="75" customFormat="1" x14ac:dyDescent="0.3">
      <c r="A454" s="72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P454" s="73"/>
      <c r="Q454" s="73"/>
    </row>
    <row r="455" spans="1:17" s="75" customFormat="1" x14ac:dyDescent="0.3">
      <c r="A455" s="72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P455" s="73"/>
      <c r="Q455" s="73"/>
    </row>
    <row r="456" spans="1:17" s="75" customFormat="1" x14ac:dyDescent="0.3">
      <c r="A456" s="72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P456" s="73"/>
      <c r="Q456" s="73"/>
    </row>
    <row r="457" spans="1:17" s="75" customFormat="1" x14ac:dyDescent="0.3">
      <c r="A457" s="72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P457" s="73"/>
      <c r="Q457" s="73"/>
    </row>
    <row r="458" spans="1:17" s="75" customFormat="1" x14ac:dyDescent="0.3">
      <c r="A458" s="72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P458" s="73"/>
      <c r="Q458" s="73"/>
    </row>
    <row r="459" spans="1:17" s="75" customFormat="1" x14ac:dyDescent="0.3">
      <c r="A459" s="72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P459" s="73"/>
      <c r="Q459" s="73"/>
    </row>
    <row r="460" spans="1:17" s="75" customFormat="1" x14ac:dyDescent="0.3">
      <c r="A460" s="72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P460" s="73"/>
      <c r="Q460" s="73"/>
    </row>
    <row r="461" spans="1:17" s="75" customFormat="1" x14ac:dyDescent="0.3">
      <c r="A461" s="72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P461" s="73"/>
      <c r="Q461" s="73"/>
    </row>
    <row r="462" spans="1:17" s="75" customFormat="1" x14ac:dyDescent="0.3">
      <c r="A462" s="72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P462" s="73"/>
      <c r="Q462" s="73"/>
    </row>
    <row r="463" spans="1:17" s="75" customFormat="1" x14ac:dyDescent="0.3">
      <c r="A463" s="72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P463" s="73"/>
      <c r="Q463" s="73"/>
    </row>
    <row r="464" spans="1:17" s="75" customFormat="1" x14ac:dyDescent="0.3">
      <c r="A464" s="72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P464" s="73"/>
      <c r="Q464" s="73"/>
    </row>
    <row r="465" spans="1:17" s="75" customFormat="1" x14ac:dyDescent="0.3">
      <c r="A465" s="72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P465" s="73"/>
      <c r="Q465" s="73"/>
    </row>
    <row r="466" spans="1:17" s="75" customFormat="1" x14ac:dyDescent="0.3">
      <c r="A466" s="72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P466" s="73"/>
      <c r="Q466" s="73"/>
    </row>
    <row r="467" spans="1:17" s="75" customFormat="1" x14ac:dyDescent="0.3">
      <c r="A467" s="72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P467" s="73"/>
      <c r="Q467" s="73"/>
    </row>
    <row r="468" spans="1:17" s="75" customFormat="1" x14ac:dyDescent="0.3">
      <c r="A468" s="72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P468" s="73"/>
      <c r="Q468" s="73"/>
    </row>
    <row r="469" spans="1:17" s="75" customFormat="1" x14ac:dyDescent="0.3">
      <c r="A469" s="72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P469" s="73"/>
      <c r="Q469" s="73"/>
    </row>
    <row r="470" spans="1:17" s="75" customFormat="1" x14ac:dyDescent="0.3">
      <c r="A470" s="72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P470" s="73"/>
      <c r="Q470" s="73"/>
    </row>
    <row r="471" spans="1:17" s="75" customFormat="1" x14ac:dyDescent="0.3">
      <c r="A471" s="72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P471" s="73"/>
      <c r="Q471" s="73"/>
    </row>
    <row r="472" spans="1:17" s="75" customFormat="1" x14ac:dyDescent="0.3">
      <c r="A472" s="72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P472" s="73"/>
      <c r="Q472" s="73"/>
    </row>
    <row r="473" spans="1:17" s="75" customFormat="1" x14ac:dyDescent="0.3">
      <c r="A473" s="72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P473" s="73"/>
      <c r="Q473" s="73"/>
    </row>
    <row r="474" spans="1:17" s="75" customFormat="1" x14ac:dyDescent="0.3">
      <c r="A474" s="72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P474" s="73"/>
      <c r="Q474" s="73"/>
    </row>
    <row r="475" spans="1:17" s="75" customFormat="1" x14ac:dyDescent="0.3">
      <c r="A475" s="72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P475" s="73"/>
      <c r="Q475" s="73"/>
    </row>
    <row r="476" spans="1:17" s="75" customFormat="1" x14ac:dyDescent="0.3">
      <c r="A476" s="72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P476" s="73"/>
      <c r="Q476" s="73"/>
    </row>
    <row r="477" spans="1:17" s="75" customFormat="1" x14ac:dyDescent="0.3">
      <c r="A477" s="72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P477" s="73"/>
      <c r="Q477" s="73"/>
    </row>
    <row r="478" spans="1:17" s="75" customFormat="1" x14ac:dyDescent="0.3">
      <c r="A478" s="72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P478" s="73"/>
      <c r="Q478" s="73"/>
    </row>
    <row r="479" spans="1:17" s="75" customFormat="1" x14ac:dyDescent="0.3">
      <c r="A479" s="72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P479" s="73"/>
      <c r="Q479" s="73"/>
    </row>
    <row r="480" spans="1:17" s="75" customFormat="1" x14ac:dyDescent="0.3">
      <c r="A480" s="72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P480" s="73"/>
      <c r="Q480" s="73"/>
    </row>
    <row r="481" spans="1:17" s="75" customFormat="1" x14ac:dyDescent="0.3">
      <c r="A481" s="72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P481" s="73"/>
      <c r="Q481" s="73"/>
    </row>
    <row r="482" spans="1:17" s="75" customFormat="1" x14ac:dyDescent="0.3">
      <c r="A482" s="72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P482" s="73"/>
      <c r="Q482" s="73"/>
    </row>
    <row r="483" spans="1:17" s="75" customFormat="1" x14ac:dyDescent="0.3">
      <c r="A483" s="72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P483" s="73"/>
      <c r="Q483" s="73"/>
    </row>
    <row r="484" spans="1:17" s="75" customFormat="1" x14ac:dyDescent="0.3">
      <c r="A484" s="72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P484" s="73"/>
      <c r="Q484" s="73"/>
    </row>
    <row r="485" spans="1:17" s="75" customFormat="1" x14ac:dyDescent="0.3">
      <c r="A485" s="72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P485" s="73"/>
      <c r="Q485" s="73"/>
    </row>
    <row r="486" spans="1:17" s="75" customFormat="1" x14ac:dyDescent="0.3">
      <c r="A486" s="72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P486" s="73"/>
      <c r="Q486" s="73"/>
    </row>
    <row r="487" spans="1:17" s="75" customFormat="1" x14ac:dyDescent="0.3">
      <c r="A487" s="72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P487" s="73"/>
      <c r="Q487" s="73"/>
    </row>
    <row r="488" spans="1:17" s="75" customFormat="1" x14ac:dyDescent="0.3">
      <c r="A488" s="72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P488" s="73"/>
      <c r="Q488" s="73"/>
    </row>
    <row r="489" spans="1:17" s="75" customFormat="1" x14ac:dyDescent="0.3">
      <c r="A489" s="72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P489" s="73"/>
      <c r="Q489" s="73"/>
    </row>
    <row r="490" spans="1:17" s="75" customFormat="1" x14ac:dyDescent="0.3">
      <c r="A490" s="72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P490" s="73"/>
      <c r="Q490" s="73"/>
    </row>
    <row r="491" spans="1:17" s="75" customFormat="1" x14ac:dyDescent="0.3">
      <c r="A491" s="72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P491" s="73"/>
      <c r="Q491" s="73"/>
    </row>
    <row r="492" spans="1:17" s="75" customFormat="1" x14ac:dyDescent="0.3">
      <c r="A492" s="72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P492" s="73"/>
      <c r="Q492" s="73"/>
    </row>
    <row r="493" spans="1:17" s="75" customFormat="1" x14ac:dyDescent="0.3">
      <c r="A493" s="72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P493" s="73"/>
      <c r="Q493" s="73"/>
    </row>
    <row r="494" spans="1:17" s="75" customFormat="1" x14ac:dyDescent="0.3">
      <c r="A494" s="72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P494" s="73"/>
      <c r="Q494" s="73"/>
    </row>
    <row r="495" spans="1:17" s="75" customFormat="1" x14ac:dyDescent="0.3">
      <c r="A495" s="72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P495" s="73"/>
      <c r="Q495" s="73"/>
    </row>
    <row r="496" spans="1:17" s="75" customFormat="1" x14ac:dyDescent="0.3">
      <c r="A496" s="72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P496" s="73"/>
      <c r="Q496" s="73"/>
    </row>
    <row r="497" spans="1:17" s="75" customFormat="1" x14ac:dyDescent="0.3">
      <c r="A497" s="72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P497" s="73"/>
      <c r="Q497" s="73"/>
    </row>
    <row r="498" spans="1:17" s="75" customFormat="1" x14ac:dyDescent="0.3">
      <c r="A498" s="72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P498" s="73"/>
      <c r="Q498" s="73"/>
    </row>
    <row r="499" spans="1:17" s="75" customFormat="1" x14ac:dyDescent="0.3">
      <c r="A499" s="72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P499" s="73"/>
      <c r="Q499" s="73"/>
    </row>
    <row r="500" spans="1:17" s="75" customFormat="1" x14ac:dyDescent="0.3">
      <c r="A500" s="72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P500" s="73"/>
      <c r="Q500" s="73"/>
    </row>
    <row r="501" spans="1:17" s="75" customFormat="1" x14ac:dyDescent="0.3">
      <c r="A501" s="72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P501" s="73"/>
      <c r="Q501" s="73"/>
    </row>
    <row r="502" spans="1:17" s="75" customFormat="1" x14ac:dyDescent="0.3">
      <c r="A502" s="72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P502" s="73"/>
      <c r="Q502" s="73"/>
    </row>
    <row r="503" spans="1:17" s="75" customFormat="1" x14ac:dyDescent="0.3">
      <c r="A503" s="72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P503" s="73"/>
      <c r="Q503" s="73"/>
    </row>
    <row r="504" spans="1:17" s="75" customFormat="1" x14ac:dyDescent="0.3">
      <c r="A504" s="72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P504" s="73"/>
      <c r="Q504" s="73"/>
    </row>
    <row r="505" spans="1:17" s="75" customFormat="1" x14ac:dyDescent="0.3">
      <c r="A505" s="72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P505" s="73"/>
      <c r="Q505" s="73"/>
    </row>
    <row r="506" spans="1:17" s="75" customFormat="1" x14ac:dyDescent="0.3">
      <c r="A506" s="72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P506" s="73"/>
      <c r="Q506" s="73"/>
    </row>
    <row r="507" spans="1:17" s="75" customFormat="1" x14ac:dyDescent="0.3">
      <c r="A507" s="72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P507" s="73"/>
      <c r="Q507" s="73"/>
    </row>
    <row r="508" spans="1:17" s="75" customFormat="1" x14ac:dyDescent="0.3">
      <c r="A508" s="72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P508" s="73"/>
      <c r="Q508" s="73"/>
    </row>
    <row r="509" spans="1:17" s="75" customFormat="1" x14ac:dyDescent="0.3">
      <c r="A509" s="72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P509" s="73"/>
      <c r="Q509" s="73"/>
    </row>
    <row r="510" spans="1:17" s="75" customFormat="1" x14ac:dyDescent="0.3">
      <c r="A510" s="72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P510" s="73"/>
      <c r="Q510" s="73"/>
    </row>
    <row r="511" spans="1:17" s="75" customFormat="1" x14ac:dyDescent="0.3">
      <c r="A511" s="72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P511" s="73"/>
      <c r="Q511" s="73"/>
    </row>
    <row r="512" spans="1:17" s="75" customFormat="1" x14ac:dyDescent="0.3">
      <c r="A512" s="72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P512" s="73"/>
      <c r="Q512" s="73"/>
    </row>
    <row r="513" spans="1:17" s="75" customFormat="1" x14ac:dyDescent="0.3">
      <c r="A513" s="72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P513" s="73"/>
      <c r="Q513" s="73"/>
    </row>
    <row r="514" spans="1:17" s="75" customFormat="1" x14ac:dyDescent="0.3">
      <c r="A514" s="72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P514" s="73"/>
      <c r="Q514" s="73"/>
    </row>
    <row r="515" spans="1:17" s="75" customFormat="1" x14ac:dyDescent="0.3">
      <c r="A515" s="72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P515" s="73"/>
      <c r="Q515" s="73"/>
    </row>
    <row r="516" spans="1:17" s="75" customFormat="1" x14ac:dyDescent="0.3">
      <c r="A516" s="72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P516" s="73"/>
      <c r="Q516" s="73"/>
    </row>
    <row r="517" spans="1:17" s="75" customFormat="1" x14ac:dyDescent="0.3">
      <c r="A517" s="72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P517" s="73"/>
      <c r="Q517" s="73"/>
    </row>
    <row r="518" spans="1:17" s="75" customFormat="1" x14ac:dyDescent="0.3">
      <c r="A518" s="72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P518" s="73"/>
      <c r="Q518" s="73"/>
    </row>
    <row r="519" spans="1:17" s="75" customFormat="1" x14ac:dyDescent="0.3">
      <c r="A519" s="72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P519" s="73"/>
      <c r="Q519" s="73"/>
    </row>
    <row r="520" spans="1:17" s="75" customFormat="1" x14ac:dyDescent="0.3">
      <c r="A520" s="72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P520" s="73"/>
      <c r="Q520" s="73"/>
    </row>
    <row r="521" spans="1:17" s="75" customFormat="1" x14ac:dyDescent="0.3">
      <c r="A521" s="72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P521" s="73"/>
      <c r="Q521" s="73"/>
    </row>
    <row r="522" spans="1:17" s="75" customFormat="1" x14ac:dyDescent="0.3">
      <c r="A522" s="72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P522" s="73"/>
      <c r="Q522" s="73"/>
    </row>
    <row r="523" spans="1:17" s="75" customFormat="1" x14ac:dyDescent="0.3">
      <c r="A523" s="72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P523" s="73"/>
      <c r="Q523" s="73"/>
    </row>
    <row r="524" spans="1:17" s="75" customFormat="1" x14ac:dyDescent="0.3">
      <c r="A524" s="72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P524" s="73"/>
      <c r="Q524" s="73"/>
    </row>
    <row r="525" spans="1:17" s="75" customFormat="1" x14ac:dyDescent="0.3">
      <c r="A525" s="72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P525" s="73"/>
      <c r="Q525" s="73"/>
    </row>
    <row r="526" spans="1:17" s="75" customFormat="1" x14ac:dyDescent="0.3">
      <c r="A526" s="72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P526" s="73"/>
      <c r="Q526" s="73"/>
    </row>
    <row r="527" spans="1:17" s="75" customFormat="1" x14ac:dyDescent="0.3">
      <c r="A527" s="72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P527" s="73"/>
      <c r="Q527" s="73"/>
    </row>
    <row r="528" spans="1:17" s="75" customFormat="1" x14ac:dyDescent="0.3">
      <c r="A528" s="72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P528" s="73"/>
      <c r="Q528" s="73"/>
    </row>
    <row r="529" spans="1:17" s="75" customFormat="1" x14ac:dyDescent="0.3">
      <c r="A529" s="72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P529" s="73"/>
      <c r="Q529" s="73"/>
    </row>
    <row r="530" spans="1:17" s="75" customFormat="1" x14ac:dyDescent="0.3">
      <c r="A530" s="72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P530" s="73"/>
      <c r="Q530" s="73"/>
    </row>
    <row r="531" spans="1:17" s="75" customFormat="1" x14ac:dyDescent="0.3">
      <c r="A531" s="72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P531" s="73"/>
      <c r="Q531" s="73"/>
    </row>
    <row r="532" spans="1:17" s="75" customFormat="1" x14ac:dyDescent="0.3">
      <c r="A532" s="72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P532" s="73"/>
      <c r="Q532" s="73"/>
    </row>
    <row r="533" spans="1:17" s="75" customFormat="1" x14ac:dyDescent="0.3">
      <c r="A533" s="72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P533" s="73"/>
      <c r="Q533" s="73"/>
    </row>
    <row r="534" spans="1:17" s="75" customFormat="1" x14ac:dyDescent="0.3">
      <c r="A534" s="72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P534" s="73"/>
      <c r="Q534" s="73"/>
    </row>
    <row r="535" spans="1:17" s="75" customFormat="1" x14ac:dyDescent="0.3">
      <c r="A535" s="72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P535" s="73"/>
      <c r="Q535" s="73"/>
    </row>
    <row r="536" spans="1:17" s="75" customFormat="1" x14ac:dyDescent="0.3">
      <c r="A536" s="72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P536" s="73"/>
      <c r="Q536" s="73"/>
    </row>
    <row r="537" spans="1:17" s="75" customFormat="1" x14ac:dyDescent="0.3">
      <c r="A537" s="72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P537" s="73"/>
      <c r="Q537" s="73"/>
    </row>
    <row r="538" spans="1:17" s="75" customFormat="1" x14ac:dyDescent="0.3">
      <c r="A538" s="72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P538" s="73"/>
      <c r="Q538" s="73"/>
    </row>
    <row r="539" spans="1:17" s="75" customFormat="1" x14ac:dyDescent="0.3">
      <c r="A539" s="72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P539" s="73"/>
      <c r="Q539" s="73"/>
    </row>
    <row r="540" spans="1:17" s="75" customFormat="1" x14ac:dyDescent="0.3">
      <c r="A540" s="72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P540" s="73"/>
      <c r="Q540" s="73"/>
    </row>
    <row r="541" spans="1:17" s="75" customFormat="1" x14ac:dyDescent="0.3">
      <c r="A541" s="72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P541" s="73"/>
      <c r="Q541" s="73"/>
    </row>
    <row r="542" spans="1:17" s="75" customFormat="1" x14ac:dyDescent="0.3">
      <c r="A542" s="72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P542" s="73"/>
      <c r="Q542" s="73"/>
    </row>
    <row r="543" spans="1:17" s="75" customFormat="1" x14ac:dyDescent="0.3">
      <c r="A543" s="72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P543" s="73"/>
      <c r="Q543" s="73"/>
    </row>
    <row r="544" spans="1:17" s="75" customFormat="1" x14ac:dyDescent="0.3">
      <c r="A544" s="72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P544" s="73"/>
      <c r="Q544" s="73"/>
    </row>
    <row r="545" spans="1:17" s="75" customFormat="1" x14ac:dyDescent="0.3">
      <c r="A545" s="72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P545" s="73"/>
      <c r="Q545" s="73"/>
    </row>
    <row r="546" spans="1:17" s="75" customFormat="1" x14ac:dyDescent="0.3">
      <c r="A546" s="72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P546" s="73"/>
      <c r="Q546" s="73"/>
    </row>
    <row r="547" spans="1:17" s="75" customFormat="1" x14ac:dyDescent="0.3">
      <c r="A547" s="72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P547" s="73"/>
      <c r="Q547" s="73"/>
    </row>
    <row r="548" spans="1:17" s="75" customFormat="1" x14ac:dyDescent="0.3">
      <c r="A548" s="72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P548" s="73"/>
      <c r="Q548" s="73"/>
    </row>
    <row r="549" spans="1:17" s="75" customFormat="1" x14ac:dyDescent="0.3">
      <c r="A549" s="72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P549" s="73"/>
      <c r="Q549" s="73"/>
    </row>
    <row r="550" spans="1:17" s="75" customFormat="1" x14ac:dyDescent="0.3">
      <c r="A550" s="72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P550" s="73"/>
      <c r="Q550" s="73"/>
    </row>
    <row r="551" spans="1:17" s="75" customFormat="1" x14ac:dyDescent="0.3">
      <c r="A551" s="72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P551" s="73"/>
      <c r="Q551" s="73"/>
    </row>
    <row r="552" spans="1:17" s="75" customFormat="1" x14ac:dyDescent="0.3">
      <c r="A552" s="72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P552" s="73"/>
      <c r="Q552" s="73"/>
    </row>
    <row r="553" spans="1:17" s="75" customFormat="1" x14ac:dyDescent="0.3">
      <c r="A553" s="72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P553" s="73"/>
      <c r="Q553" s="73"/>
    </row>
    <row r="554" spans="1:17" s="75" customFormat="1" x14ac:dyDescent="0.3">
      <c r="A554" s="72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P554" s="73"/>
      <c r="Q554" s="73"/>
    </row>
    <row r="555" spans="1:17" s="75" customFormat="1" x14ac:dyDescent="0.3">
      <c r="A555" s="72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P555" s="73"/>
      <c r="Q555" s="73"/>
    </row>
    <row r="556" spans="1:17" s="75" customFormat="1" x14ac:dyDescent="0.3">
      <c r="A556" s="72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P556" s="73"/>
      <c r="Q556" s="73"/>
    </row>
    <row r="557" spans="1:17" s="75" customFormat="1" x14ac:dyDescent="0.3">
      <c r="A557" s="72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P557" s="73"/>
      <c r="Q557" s="73"/>
    </row>
    <row r="558" spans="1:17" s="75" customFormat="1" x14ac:dyDescent="0.3">
      <c r="A558" s="72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P558" s="73"/>
      <c r="Q558" s="73"/>
    </row>
    <row r="559" spans="1:17" s="75" customFormat="1" x14ac:dyDescent="0.3">
      <c r="A559" s="72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P559" s="73"/>
      <c r="Q559" s="73"/>
    </row>
    <row r="560" spans="1:17" s="75" customFormat="1" x14ac:dyDescent="0.3">
      <c r="A560" s="72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P560" s="73"/>
      <c r="Q560" s="73"/>
    </row>
    <row r="561" spans="1:17" s="75" customFormat="1" x14ac:dyDescent="0.3">
      <c r="A561" s="72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P561" s="73"/>
      <c r="Q561" s="73"/>
    </row>
    <row r="562" spans="1:17" s="75" customFormat="1" x14ac:dyDescent="0.3">
      <c r="A562" s="72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P562" s="73"/>
      <c r="Q562" s="73"/>
    </row>
    <row r="563" spans="1:17" s="75" customFormat="1" x14ac:dyDescent="0.3">
      <c r="A563" s="72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P563" s="73"/>
      <c r="Q563" s="73"/>
    </row>
    <row r="564" spans="1:17" s="75" customFormat="1" x14ac:dyDescent="0.3">
      <c r="A564" s="72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P564" s="73"/>
      <c r="Q564" s="73"/>
    </row>
    <row r="565" spans="1:17" s="75" customFormat="1" x14ac:dyDescent="0.3">
      <c r="A565" s="72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P565" s="73"/>
      <c r="Q565" s="73"/>
    </row>
    <row r="566" spans="1:17" s="75" customFormat="1" x14ac:dyDescent="0.3">
      <c r="A566" s="72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P566" s="73"/>
      <c r="Q566" s="73"/>
    </row>
    <row r="567" spans="1:17" s="75" customFormat="1" x14ac:dyDescent="0.3">
      <c r="A567" s="72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P567" s="73"/>
      <c r="Q567" s="73"/>
    </row>
    <row r="568" spans="1:17" s="75" customFormat="1" x14ac:dyDescent="0.3">
      <c r="A568" s="72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P568" s="73"/>
      <c r="Q568" s="73"/>
    </row>
    <row r="569" spans="1:17" s="75" customFormat="1" x14ac:dyDescent="0.3">
      <c r="A569" s="72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P569" s="73"/>
      <c r="Q569" s="73"/>
    </row>
    <row r="570" spans="1:17" s="75" customFormat="1" x14ac:dyDescent="0.3">
      <c r="A570" s="72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P570" s="73"/>
      <c r="Q570" s="73"/>
    </row>
    <row r="571" spans="1:17" s="75" customFormat="1" x14ac:dyDescent="0.3">
      <c r="A571" s="72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P571" s="73"/>
      <c r="Q571" s="73"/>
    </row>
    <row r="572" spans="1:17" s="75" customFormat="1" x14ac:dyDescent="0.3">
      <c r="A572" s="72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P572" s="73"/>
      <c r="Q572" s="73"/>
    </row>
    <row r="573" spans="1:17" s="75" customFormat="1" x14ac:dyDescent="0.3">
      <c r="A573" s="72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P573" s="73"/>
      <c r="Q573" s="73"/>
    </row>
    <row r="574" spans="1:17" s="75" customFormat="1" x14ac:dyDescent="0.3">
      <c r="A574" s="72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P574" s="73"/>
      <c r="Q574" s="73"/>
    </row>
    <row r="575" spans="1:17" s="75" customFormat="1" x14ac:dyDescent="0.3">
      <c r="A575" s="72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P575" s="73"/>
      <c r="Q575" s="73"/>
    </row>
    <row r="576" spans="1:17" s="75" customFormat="1" x14ac:dyDescent="0.3">
      <c r="A576" s="72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P576" s="73"/>
      <c r="Q576" s="73"/>
    </row>
    <row r="577" spans="1:17" s="75" customFormat="1" x14ac:dyDescent="0.3">
      <c r="A577" s="72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P577" s="73"/>
      <c r="Q577" s="73"/>
    </row>
    <row r="578" spans="1:17" s="75" customFormat="1" x14ac:dyDescent="0.3">
      <c r="A578" s="72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P578" s="73"/>
      <c r="Q578" s="73"/>
    </row>
    <row r="579" spans="1:17" s="75" customFormat="1" x14ac:dyDescent="0.3">
      <c r="A579" s="72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P579" s="73"/>
      <c r="Q579" s="73"/>
    </row>
    <row r="580" spans="1:17" s="75" customFormat="1" x14ac:dyDescent="0.3">
      <c r="A580" s="72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P580" s="73"/>
      <c r="Q580" s="73"/>
    </row>
    <row r="581" spans="1:17" s="75" customFormat="1" x14ac:dyDescent="0.3">
      <c r="A581" s="72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P581" s="73"/>
      <c r="Q581" s="73"/>
    </row>
    <row r="582" spans="1:17" s="75" customFormat="1" x14ac:dyDescent="0.3">
      <c r="A582" s="72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P582" s="73"/>
      <c r="Q582" s="73"/>
    </row>
    <row r="583" spans="1:17" s="75" customFormat="1" x14ac:dyDescent="0.3">
      <c r="A583" s="72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P583" s="73"/>
      <c r="Q583" s="73"/>
    </row>
    <row r="584" spans="1:17" s="75" customFormat="1" x14ac:dyDescent="0.3">
      <c r="A584" s="72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P584" s="73"/>
      <c r="Q584" s="73"/>
    </row>
    <row r="585" spans="1:17" s="75" customFormat="1" x14ac:dyDescent="0.3">
      <c r="A585" s="72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P585" s="73"/>
      <c r="Q585" s="73"/>
    </row>
    <row r="586" spans="1:17" s="75" customFormat="1" x14ac:dyDescent="0.3">
      <c r="A586" s="72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P586" s="73"/>
      <c r="Q586" s="73"/>
    </row>
    <row r="587" spans="1:17" s="75" customFormat="1" x14ac:dyDescent="0.3">
      <c r="A587" s="72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P587" s="73"/>
      <c r="Q587" s="73"/>
    </row>
    <row r="588" spans="1:17" s="75" customFormat="1" x14ac:dyDescent="0.3">
      <c r="A588" s="72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P588" s="73"/>
      <c r="Q588" s="73"/>
    </row>
    <row r="589" spans="1:17" s="75" customFormat="1" x14ac:dyDescent="0.3">
      <c r="A589" s="72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P589" s="73"/>
      <c r="Q589" s="73"/>
    </row>
    <row r="590" spans="1:17" s="75" customFormat="1" x14ac:dyDescent="0.3">
      <c r="A590" s="72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P590" s="73"/>
      <c r="Q590" s="73"/>
    </row>
    <row r="591" spans="1:17" s="75" customFormat="1" x14ac:dyDescent="0.3">
      <c r="A591" s="72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P591" s="73"/>
      <c r="Q591" s="73"/>
    </row>
    <row r="592" spans="1:17" s="75" customFormat="1" x14ac:dyDescent="0.3">
      <c r="A592" s="72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P592" s="73"/>
      <c r="Q592" s="73"/>
    </row>
    <row r="593" spans="1:17" s="75" customFormat="1" x14ac:dyDescent="0.3">
      <c r="A593" s="72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P593" s="73"/>
      <c r="Q593" s="73"/>
    </row>
    <row r="594" spans="1:17" s="75" customFormat="1" x14ac:dyDescent="0.3">
      <c r="A594" s="72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P594" s="73"/>
      <c r="Q594" s="73"/>
    </row>
    <row r="595" spans="1:17" s="75" customFormat="1" x14ac:dyDescent="0.3">
      <c r="A595" s="72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P595" s="73"/>
      <c r="Q595" s="73"/>
    </row>
    <row r="596" spans="1:17" s="75" customFormat="1" x14ac:dyDescent="0.3">
      <c r="A596" s="72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P596" s="73"/>
      <c r="Q596" s="73"/>
    </row>
    <row r="597" spans="1:17" s="75" customFormat="1" x14ac:dyDescent="0.3">
      <c r="A597" s="72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P597" s="73"/>
      <c r="Q597" s="73"/>
    </row>
    <row r="598" spans="1:17" s="75" customFormat="1" x14ac:dyDescent="0.3">
      <c r="A598" s="72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P598" s="73"/>
      <c r="Q598" s="73"/>
    </row>
    <row r="599" spans="1:17" s="75" customFormat="1" x14ac:dyDescent="0.3">
      <c r="A599" s="72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P599" s="73"/>
      <c r="Q599" s="73"/>
    </row>
    <row r="600" spans="1:17" s="75" customFormat="1" x14ac:dyDescent="0.3">
      <c r="A600" s="72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P600" s="73"/>
      <c r="Q600" s="73"/>
    </row>
    <row r="601" spans="1:17" s="75" customFormat="1" x14ac:dyDescent="0.3">
      <c r="A601" s="72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P601" s="73"/>
      <c r="Q601" s="73"/>
    </row>
    <row r="602" spans="1:17" s="75" customFormat="1" x14ac:dyDescent="0.3">
      <c r="A602" s="72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P602" s="73"/>
      <c r="Q602" s="73"/>
    </row>
    <row r="603" spans="1:17" s="75" customFormat="1" x14ac:dyDescent="0.3">
      <c r="A603" s="72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P603" s="73"/>
      <c r="Q603" s="73"/>
    </row>
    <row r="604" spans="1:17" s="75" customFormat="1" x14ac:dyDescent="0.3">
      <c r="A604" s="72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P604" s="73"/>
      <c r="Q604" s="73"/>
    </row>
    <row r="605" spans="1:17" s="75" customFormat="1" x14ac:dyDescent="0.3">
      <c r="A605" s="72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P605" s="73"/>
      <c r="Q605" s="73"/>
    </row>
    <row r="606" spans="1:17" s="75" customFormat="1" x14ac:dyDescent="0.3">
      <c r="A606" s="72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P606" s="73"/>
      <c r="Q606" s="73"/>
    </row>
    <row r="607" spans="1:17" s="75" customFormat="1" x14ac:dyDescent="0.3">
      <c r="A607" s="72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P607" s="73"/>
      <c r="Q607" s="73"/>
    </row>
    <row r="608" spans="1:17" s="75" customFormat="1" x14ac:dyDescent="0.3">
      <c r="A608" s="72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P608" s="73"/>
      <c r="Q608" s="73"/>
    </row>
    <row r="609" spans="1:17" s="75" customFormat="1" x14ac:dyDescent="0.3">
      <c r="A609" s="72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P609" s="73"/>
      <c r="Q609" s="73"/>
    </row>
    <row r="610" spans="1:17" s="75" customFormat="1" x14ac:dyDescent="0.3">
      <c r="A610" s="72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P610" s="73"/>
      <c r="Q610" s="73"/>
    </row>
    <row r="611" spans="1:17" s="75" customFormat="1" x14ac:dyDescent="0.3">
      <c r="A611" s="72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P611" s="73"/>
      <c r="Q611" s="73"/>
    </row>
    <row r="612" spans="1:17" s="75" customFormat="1" x14ac:dyDescent="0.3">
      <c r="A612" s="72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P612" s="73"/>
      <c r="Q612" s="73"/>
    </row>
    <row r="613" spans="1:17" s="75" customFormat="1" x14ac:dyDescent="0.3">
      <c r="A613" s="72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P613" s="73"/>
      <c r="Q613" s="73"/>
    </row>
    <row r="614" spans="1:17" s="75" customFormat="1" x14ac:dyDescent="0.3">
      <c r="A614" s="72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P614" s="73"/>
      <c r="Q614" s="73"/>
    </row>
    <row r="615" spans="1:17" s="75" customFormat="1" x14ac:dyDescent="0.3">
      <c r="A615" s="72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P615" s="73"/>
      <c r="Q615" s="73"/>
    </row>
    <row r="616" spans="1:17" s="75" customFormat="1" x14ac:dyDescent="0.3">
      <c r="A616" s="72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P616" s="73"/>
      <c r="Q616" s="73"/>
    </row>
    <row r="617" spans="1:17" s="75" customFormat="1" x14ac:dyDescent="0.3">
      <c r="A617" s="72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P617" s="73"/>
      <c r="Q617" s="73"/>
    </row>
    <row r="618" spans="1:17" s="75" customFormat="1" x14ac:dyDescent="0.3">
      <c r="A618" s="72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P618" s="73"/>
      <c r="Q618" s="73"/>
    </row>
    <row r="619" spans="1:17" s="75" customFormat="1" x14ac:dyDescent="0.3">
      <c r="A619" s="72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P619" s="73"/>
      <c r="Q619" s="73"/>
    </row>
    <row r="620" spans="1:17" s="75" customFormat="1" x14ac:dyDescent="0.3">
      <c r="A620" s="72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P620" s="73"/>
      <c r="Q620" s="73"/>
    </row>
    <row r="621" spans="1:17" s="75" customFormat="1" x14ac:dyDescent="0.3">
      <c r="A621" s="72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P621" s="73"/>
      <c r="Q621" s="73"/>
    </row>
    <row r="622" spans="1:17" s="75" customFormat="1" x14ac:dyDescent="0.3">
      <c r="A622" s="72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P622" s="73"/>
      <c r="Q622" s="73"/>
    </row>
    <row r="623" spans="1:17" s="75" customFormat="1" x14ac:dyDescent="0.3">
      <c r="A623" s="72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P623" s="73"/>
      <c r="Q623" s="73"/>
    </row>
    <row r="624" spans="1:17" s="75" customFormat="1" x14ac:dyDescent="0.3">
      <c r="A624" s="72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P624" s="73"/>
      <c r="Q624" s="73"/>
    </row>
    <row r="625" spans="1:17" s="75" customFormat="1" x14ac:dyDescent="0.3">
      <c r="A625" s="72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P625" s="73"/>
      <c r="Q625" s="73"/>
    </row>
    <row r="626" spans="1:17" s="75" customFormat="1" x14ac:dyDescent="0.3">
      <c r="A626" s="72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P626" s="73"/>
      <c r="Q626" s="73"/>
    </row>
    <row r="627" spans="1:17" s="75" customFormat="1" x14ac:dyDescent="0.3">
      <c r="A627" s="72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P627" s="73"/>
      <c r="Q627" s="73"/>
    </row>
    <row r="628" spans="1:17" s="75" customFormat="1" x14ac:dyDescent="0.3">
      <c r="A628" s="72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P628" s="73"/>
      <c r="Q628" s="73"/>
    </row>
    <row r="629" spans="1:17" s="75" customFormat="1" x14ac:dyDescent="0.3">
      <c r="A629" s="72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P629" s="73"/>
      <c r="Q629" s="73"/>
    </row>
    <row r="630" spans="1:17" s="75" customFormat="1" x14ac:dyDescent="0.3">
      <c r="A630" s="72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P630" s="73"/>
      <c r="Q630" s="73"/>
    </row>
    <row r="631" spans="1:17" s="75" customFormat="1" x14ac:dyDescent="0.3">
      <c r="A631" s="72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P631" s="73"/>
      <c r="Q631" s="73"/>
    </row>
    <row r="632" spans="1:17" s="75" customFormat="1" x14ac:dyDescent="0.3">
      <c r="A632" s="72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P632" s="73"/>
      <c r="Q632" s="73"/>
    </row>
    <row r="633" spans="1:17" s="75" customFormat="1" x14ac:dyDescent="0.3">
      <c r="A633" s="72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P633" s="73"/>
      <c r="Q633" s="73"/>
    </row>
    <row r="634" spans="1:17" s="75" customFormat="1" x14ac:dyDescent="0.3">
      <c r="A634" s="72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P634" s="73"/>
      <c r="Q634" s="73"/>
    </row>
    <row r="635" spans="1:17" s="75" customFormat="1" x14ac:dyDescent="0.3">
      <c r="A635" s="72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P635" s="73"/>
      <c r="Q635" s="73"/>
    </row>
    <row r="636" spans="1:17" s="75" customFormat="1" x14ac:dyDescent="0.3">
      <c r="A636" s="72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P636" s="73"/>
      <c r="Q636" s="73"/>
    </row>
    <row r="637" spans="1:17" s="75" customFormat="1" x14ac:dyDescent="0.3">
      <c r="A637" s="72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P637" s="73"/>
      <c r="Q637" s="73"/>
    </row>
    <row r="638" spans="1:17" s="75" customFormat="1" x14ac:dyDescent="0.3">
      <c r="A638" s="72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P638" s="73"/>
      <c r="Q638" s="73"/>
    </row>
    <row r="639" spans="1:17" s="75" customFormat="1" x14ac:dyDescent="0.3">
      <c r="A639" s="72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P639" s="73"/>
      <c r="Q639" s="73"/>
    </row>
    <row r="640" spans="1:17" s="75" customFormat="1" x14ac:dyDescent="0.3">
      <c r="A640" s="72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P640" s="73"/>
      <c r="Q640" s="73"/>
    </row>
    <row r="641" spans="1:17" s="75" customFormat="1" x14ac:dyDescent="0.3">
      <c r="A641" s="72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P641" s="73"/>
      <c r="Q641" s="73"/>
    </row>
    <row r="642" spans="1:17" s="75" customFormat="1" x14ac:dyDescent="0.3">
      <c r="A642" s="72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P642" s="73"/>
      <c r="Q642" s="73"/>
    </row>
    <row r="643" spans="1:17" s="75" customFormat="1" x14ac:dyDescent="0.3">
      <c r="A643" s="72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P643" s="73"/>
      <c r="Q643" s="73"/>
    </row>
    <row r="644" spans="1:17" s="75" customFormat="1" x14ac:dyDescent="0.3">
      <c r="A644" s="72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P644" s="73"/>
      <c r="Q644" s="73"/>
    </row>
    <row r="645" spans="1:17" s="75" customFormat="1" x14ac:dyDescent="0.3">
      <c r="A645" s="72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P645" s="73"/>
      <c r="Q645" s="73"/>
    </row>
    <row r="646" spans="1:17" s="75" customFormat="1" x14ac:dyDescent="0.3">
      <c r="A646" s="72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P646" s="73"/>
      <c r="Q646" s="73"/>
    </row>
    <row r="647" spans="1:17" s="75" customFormat="1" x14ac:dyDescent="0.3">
      <c r="A647" s="72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P647" s="73"/>
      <c r="Q647" s="73"/>
    </row>
    <row r="648" spans="1:17" s="75" customFormat="1" x14ac:dyDescent="0.3">
      <c r="A648" s="72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P648" s="73"/>
      <c r="Q648" s="73"/>
    </row>
    <row r="649" spans="1:17" s="75" customFormat="1" x14ac:dyDescent="0.3">
      <c r="A649" s="72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P649" s="73"/>
      <c r="Q649" s="73"/>
    </row>
    <row r="650" spans="1:17" s="75" customFormat="1" x14ac:dyDescent="0.3">
      <c r="A650" s="72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P650" s="73"/>
      <c r="Q650" s="73"/>
    </row>
    <row r="651" spans="1:17" s="75" customFormat="1" x14ac:dyDescent="0.3">
      <c r="A651" s="72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P651" s="73"/>
      <c r="Q651" s="73"/>
    </row>
    <row r="652" spans="1:17" s="75" customFormat="1" x14ac:dyDescent="0.3">
      <c r="A652" s="72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P652" s="73"/>
      <c r="Q652" s="73"/>
    </row>
    <row r="653" spans="1:17" s="75" customFormat="1" x14ac:dyDescent="0.3">
      <c r="A653" s="72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P653" s="73"/>
      <c r="Q653" s="73"/>
    </row>
    <row r="654" spans="1:17" s="75" customFormat="1" x14ac:dyDescent="0.3">
      <c r="A654" s="72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P654" s="73"/>
      <c r="Q654" s="73"/>
    </row>
    <row r="655" spans="1:17" s="75" customFormat="1" x14ac:dyDescent="0.3">
      <c r="A655" s="72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P655" s="73"/>
      <c r="Q655" s="73"/>
    </row>
    <row r="656" spans="1:17" s="75" customFormat="1" x14ac:dyDescent="0.3">
      <c r="A656" s="72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P656" s="73"/>
      <c r="Q656" s="73"/>
    </row>
    <row r="657" spans="1:17" s="75" customFormat="1" x14ac:dyDescent="0.3">
      <c r="A657" s="72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P657" s="73"/>
      <c r="Q657" s="73"/>
    </row>
    <row r="658" spans="1:17" s="75" customFormat="1" x14ac:dyDescent="0.3">
      <c r="A658" s="72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P658" s="73"/>
      <c r="Q658" s="73"/>
    </row>
    <row r="659" spans="1:17" s="75" customFormat="1" x14ac:dyDescent="0.3">
      <c r="A659" s="72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P659" s="73"/>
      <c r="Q659" s="73"/>
    </row>
    <row r="660" spans="1:17" s="75" customFormat="1" x14ac:dyDescent="0.3">
      <c r="A660" s="72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P660" s="73"/>
      <c r="Q660" s="73"/>
    </row>
    <row r="661" spans="1:17" s="75" customFormat="1" x14ac:dyDescent="0.3">
      <c r="A661" s="72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P661" s="73"/>
      <c r="Q661" s="73"/>
    </row>
    <row r="662" spans="1:17" s="75" customFormat="1" x14ac:dyDescent="0.3">
      <c r="A662" s="72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P662" s="73"/>
      <c r="Q662" s="73"/>
    </row>
    <row r="663" spans="1:17" s="75" customFormat="1" x14ac:dyDescent="0.3">
      <c r="A663" s="72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P663" s="73"/>
      <c r="Q663" s="73"/>
    </row>
    <row r="664" spans="1:17" s="75" customFormat="1" x14ac:dyDescent="0.3">
      <c r="A664" s="72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P664" s="73"/>
      <c r="Q664" s="73"/>
    </row>
    <row r="665" spans="1:17" s="75" customFormat="1" x14ac:dyDescent="0.3">
      <c r="A665" s="72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P665" s="73"/>
      <c r="Q665" s="73"/>
    </row>
    <row r="666" spans="1:17" s="75" customFormat="1" x14ac:dyDescent="0.3">
      <c r="A666" s="72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P666" s="73"/>
      <c r="Q666" s="73"/>
    </row>
    <row r="667" spans="1:17" s="75" customFormat="1" x14ac:dyDescent="0.3">
      <c r="A667" s="72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P667" s="73"/>
      <c r="Q667" s="73"/>
    </row>
    <row r="668" spans="1:17" s="75" customFormat="1" x14ac:dyDescent="0.3">
      <c r="A668" s="72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P668" s="73"/>
      <c r="Q668" s="73"/>
    </row>
    <row r="669" spans="1:17" s="75" customFormat="1" x14ac:dyDescent="0.3">
      <c r="A669" s="72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P669" s="73"/>
      <c r="Q669" s="73"/>
    </row>
    <row r="670" spans="1:17" s="75" customFormat="1" x14ac:dyDescent="0.3">
      <c r="A670" s="72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P670" s="73"/>
      <c r="Q670" s="73"/>
    </row>
    <row r="671" spans="1:17" s="75" customFormat="1" x14ac:dyDescent="0.3">
      <c r="A671" s="72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P671" s="73"/>
      <c r="Q671" s="73"/>
    </row>
    <row r="672" spans="1:17" s="75" customFormat="1" x14ac:dyDescent="0.3">
      <c r="A672" s="72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P672" s="73"/>
      <c r="Q672" s="73"/>
    </row>
    <row r="673" spans="1:17" s="75" customFormat="1" x14ac:dyDescent="0.3">
      <c r="A673" s="72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P673" s="73"/>
      <c r="Q673" s="73"/>
    </row>
    <row r="674" spans="1:17" s="75" customFormat="1" x14ac:dyDescent="0.3">
      <c r="A674" s="72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P674" s="73"/>
      <c r="Q674" s="73"/>
    </row>
    <row r="675" spans="1:17" s="75" customFormat="1" x14ac:dyDescent="0.3">
      <c r="A675" s="72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P675" s="73"/>
      <c r="Q675" s="73"/>
    </row>
    <row r="676" spans="1:17" s="75" customFormat="1" x14ac:dyDescent="0.3">
      <c r="A676" s="72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P676" s="73"/>
      <c r="Q676" s="73"/>
    </row>
    <row r="677" spans="1:17" s="75" customFormat="1" x14ac:dyDescent="0.3">
      <c r="A677" s="72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P677" s="73"/>
      <c r="Q677" s="73"/>
    </row>
    <row r="678" spans="1:17" s="75" customFormat="1" x14ac:dyDescent="0.3">
      <c r="A678" s="72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P678" s="73"/>
      <c r="Q678" s="73"/>
    </row>
    <row r="679" spans="1:17" s="75" customFormat="1" x14ac:dyDescent="0.3">
      <c r="A679" s="72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P679" s="73"/>
      <c r="Q679" s="73"/>
    </row>
    <row r="680" spans="1:17" s="75" customFormat="1" x14ac:dyDescent="0.3">
      <c r="A680" s="72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P680" s="73"/>
      <c r="Q680" s="73"/>
    </row>
    <row r="681" spans="1:17" s="75" customFormat="1" x14ac:dyDescent="0.3">
      <c r="A681" s="72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P681" s="73"/>
      <c r="Q681" s="73"/>
    </row>
    <row r="682" spans="1:17" s="75" customFormat="1" x14ac:dyDescent="0.3">
      <c r="A682" s="72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P682" s="73"/>
      <c r="Q682" s="73"/>
    </row>
    <row r="683" spans="1:17" s="75" customFormat="1" x14ac:dyDescent="0.3">
      <c r="A683" s="72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P683" s="73"/>
      <c r="Q683" s="73"/>
    </row>
    <row r="684" spans="1:17" s="75" customFormat="1" x14ac:dyDescent="0.3">
      <c r="A684" s="72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P684" s="73"/>
      <c r="Q684" s="73"/>
    </row>
    <row r="685" spans="1:17" s="75" customFormat="1" x14ac:dyDescent="0.3">
      <c r="A685" s="72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P685" s="73"/>
      <c r="Q685" s="73"/>
    </row>
    <row r="686" spans="1:17" s="75" customFormat="1" x14ac:dyDescent="0.3">
      <c r="A686" s="72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P686" s="73"/>
      <c r="Q686" s="73"/>
    </row>
    <row r="687" spans="1:17" s="75" customFormat="1" x14ac:dyDescent="0.3">
      <c r="A687" s="72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P687" s="73"/>
      <c r="Q687" s="73"/>
    </row>
    <row r="688" spans="1:17" s="75" customFormat="1" x14ac:dyDescent="0.3">
      <c r="A688" s="72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P688" s="73"/>
      <c r="Q688" s="73"/>
    </row>
    <row r="689" spans="1:17" s="75" customFormat="1" x14ac:dyDescent="0.3">
      <c r="A689" s="72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P689" s="73"/>
      <c r="Q689" s="73"/>
    </row>
    <row r="690" spans="1:17" s="75" customFormat="1" x14ac:dyDescent="0.3">
      <c r="A690" s="72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P690" s="73"/>
      <c r="Q690" s="73"/>
    </row>
    <row r="691" spans="1:17" s="75" customFormat="1" x14ac:dyDescent="0.3">
      <c r="A691" s="72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P691" s="73"/>
      <c r="Q691" s="73"/>
    </row>
    <row r="692" spans="1:17" s="75" customFormat="1" x14ac:dyDescent="0.3">
      <c r="A692" s="72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P692" s="73"/>
      <c r="Q692" s="73"/>
    </row>
    <row r="693" spans="1:17" s="75" customFormat="1" x14ac:dyDescent="0.3">
      <c r="A693" s="72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P693" s="73"/>
      <c r="Q693" s="73"/>
    </row>
    <row r="694" spans="1:17" s="75" customFormat="1" x14ac:dyDescent="0.3">
      <c r="A694" s="72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P694" s="73"/>
      <c r="Q694" s="73"/>
    </row>
    <row r="695" spans="1:17" s="75" customFormat="1" x14ac:dyDescent="0.3">
      <c r="A695" s="72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P695" s="73"/>
      <c r="Q695" s="73"/>
    </row>
    <row r="696" spans="1:17" s="75" customFormat="1" x14ac:dyDescent="0.3">
      <c r="A696" s="72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P696" s="73"/>
      <c r="Q696" s="73"/>
    </row>
    <row r="697" spans="1:17" s="75" customFormat="1" x14ac:dyDescent="0.3">
      <c r="A697" s="72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P697" s="73"/>
      <c r="Q697" s="73"/>
    </row>
    <row r="698" spans="1:17" s="75" customFormat="1" x14ac:dyDescent="0.3">
      <c r="A698" s="72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P698" s="73"/>
      <c r="Q698" s="73"/>
    </row>
    <row r="699" spans="1:17" s="75" customFormat="1" x14ac:dyDescent="0.3">
      <c r="A699" s="72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P699" s="73"/>
      <c r="Q699" s="73"/>
    </row>
    <row r="700" spans="1:17" s="75" customFormat="1" x14ac:dyDescent="0.3">
      <c r="A700" s="72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P700" s="73"/>
      <c r="Q700" s="73"/>
    </row>
    <row r="701" spans="1:17" s="75" customFormat="1" x14ac:dyDescent="0.3">
      <c r="A701" s="72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P701" s="73"/>
      <c r="Q701" s="73"/>
    </row>
    <row r="702" spans="1:17" s="75" customFormat="1" x14ac:dyDescent="0.3">
      <c r="A702" s="72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P702" s="73"/>
      <c r="Q702" s="73"/>
    </row>
    <row r="703" spans="1:17" s="75" customFormat="1" x14ac:dyDescent="0.3">
      <c r="A703" s="72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P703" s="73"/>
      <c r="Q703" s="73"/>
    </row>
    <row r="704" spans="1:17" s="75" customFormat="1" x14ac:dyDescent="0.3">
      <c r="A704" s="72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P704" s="73"/>
      <c r="Q704" s="73"/>
    </row>
    <row r="705" spans="1:17" s="75" customFormat="1" x14ac:dyDescent="0.3">
      <c r="A705" s="72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P705" s="73"/>
      <c r="Q705" s="73"/>
    </row>
    <row r="706" spans="1:17" s="75" customFormat="1" x14ac:dyDescent="0.3">
      <c r="A706" s="72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P706" s="73"/>
      <c r="Q706" s="73"/>
    </row>
    <row r="707" spans="1:17" s="75" customFormat="1" x14ac:dyDescent="0.3">
      <c r="A707" s="72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P707" s="73"/>
      <c r="Q707" s="73"/>
    </row>
    <row r="708" spans="1:17" s="75" customFormat="1" x14ac:dyDescent="0.3">
      <c r="A708" s="72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P708" s="73"/>
      <c r="Q708" s="73"/>
    </row>
    <row r="709" spans="1:17" s="75" customFormat="1" x14ac:dyDescent="0.3">
      <c r="A709" s="72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P709" s="73"/>
      <c r="Q709" s="73"/>
    </row>
    <row r="710" spans="1:17" s="75" customFormat="1" x14ac:dyDescent="0.3">
      <c r="A710" s="72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P710" s="73"/>
      <c r="Q710" s="73"/>
    </row>
    <row r="711" spans="1:17" s="75" customFormat="1" x14ac:dyDescent="0.3">
      <c r="A711" s="72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P711" s="73"/>
      <c r="Q711" s="73"/>
    </row>
    <row r="712" spans="1:17" s="75" customFormat="1" x14ac:dyDescent="0.3">
      <c r="A712" s="72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P712" s="73"/>
      <c r="Q712" s="73"/>
    </row>
    <row r="713" spans="1:17" s="75" customFormat="1" x14ac:dyDescent="0.3">
      <c r="A713" s="72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P713" s="73"/>
      <c r="Q713" s="73"/>
    </row>
    <row r="714" spans="1:17" s="75" customFormat="1" x14ac:dyDescent="0.3">
      <c r="A714" s="72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P714" s="73"/>
      <c r="Q714" s="73"/>
    </row>
    <row r="715" spans="1:17" s="75" customFormat="1" x14ac:dyDescent="0.3">
      <c r="A715" s="72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P715" s="73"/>
      <c r="Q715" s="73"/>
    </row>
    <row r="716" spans="1:17" s="75" customFormat="1" x14ac:dyDescent="0.3">
      <c r="A716" s="72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P716" s="73"/>
      <c r="Q716" s="73"/>
    </row>
    <row r="717" spans="1:17" s="75" customFormat="1" x14ac:dyDescent="0.3">
      <c r="A717" s="72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P717" s="73"/>
      <c r="Q717" s="73"/>
    </row>
    <row r="718" spans="1:17" s="75" customFormat="1" x14ac:dyDescent="0.3">
      <c r="A718" s="72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P718" s="73"/>
      <c r="Q718" s="73"/>
    </row>
    <row r="719" spans="1:17" s="75" customFormat="1" x14ac:dyDescent="0.3">
      <c r="A719" s="72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P719" s="73"/>
      <c r="Q719" s="73"/>
    </row>
    <row r="720" spans="1:17" s="75" customFormat="1" x14ac:dyDescent="0.3">
      <c r="A720" s="72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P720" s="73"/>
      <c r="Q720" s="73"/>
    </row>
    <row r="721" spans="1:17" s="75" customFormat="1" x14ac:dyDescent="0.3">
      <c r="A721" s="72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P721" s="73"/>
      <c r="Q721" s="73"/>
    </row>
    <row r="722" spans="1:17" s="75" customFormat="1" x14ac:dyDescent="0.3">
      <c r="A722" s="72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P722" s="73"/>
      <c r="Q722" s="73"/>
    </row>
    <row r="723" spans="1:17" s="75" customFormat="1" x14ac:dyDescent="0.3">
      <c r="A723" s="72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P723" s="73"/>
      <c r="Q723" s="73"/>
    </row>
    <row r="724" spans="1:17" s="75" customFormat="1" x14ac:dyDescent="0.3">
      <c r="A724" s="72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P724" s="73"/>
      <c r="Q724" s="73"/>
    </row>
    <row r="725" spans="1:17" s="75" customFormat="1" x14ac:dyDescent="0.3">
      <c r="A725" s="72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P725" s="73"/>
      <c r="Q725" s="73"/>
    </row>
    <row r="726" spans="1:17" s="75" customFormat="1" x14ac:dyDescent="0.3">
      <c r="A726" s="72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P726" s="73"/>
      <c r="Q726" s="73"/>
    </row>
    <row r="727" spans="1:17" s="75" customFormat="1" x14ac:dyDescent="0.3">
      <c r="A727" s="72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P727" s="73"/>
      <c r="Q727" s="73"/>
    </row>
    <row r="728" spans="1:17" s="75" customFormat="1" x14ac:dyDescent="0.3">
      <c r="A728" s="72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P728" s="73"/>
      <c r="Q728" s="73"/>
    </row>
    <row r="729" spans="1:17" s="75" customFormat="1" x14ac:dyDescent="0.3">
      <c r="A729" s="72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P729" s="73"/>
      <c r="Q729" s="73"/>
    </row>
    <row r="730" spans="1:17" s="75" customFormat="1" x14ac:dyDescent="0.3">
      <c r="A730" s="72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P730" s="73"/>
      <c r="Q730" s="73"/>
    </row>
    <row r="731" spans="1:17" s="75" customFormat="1" x14ac:dyDescent="0.3">
      <c r="A731" s="72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P731" s="73"/>
      <c r="Q731" s="73"/>
    </row>
    <row r="732" spans="1:17" s="75" customFormat="1" x14ac:dyDescent="0.3">
      <c r="A732" s="72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P732" s="73"/>
      <c r="Q732" s="73"/>
    </row>
    <row r="733" spans="1:17" s="75" customFormat="1" x14ac:dyDescent="0.3">
      <c r="A733" s="72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P733" s="73"/>
      <c r="Q733" s="73"/>
    </row>
    <row r="734" spans="1:17" s="75" customFormat="1" x14ac:dyDescent="0.3">
      <c r="A734" s="72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P734" s="73"/>
      <c r="Q734" s="73"/>
    </row>
    <row r="735" spans="1:17" s="75" customFormat="1" x14ac:dyDescent="0.3">
      <c r="A735" s="72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P735" s="73"/>
      <c r="Q735" s="73"/>
    </row>
    <row r="736" spans="1:17" s="75" customFormat="1" x14ac:dyDescent="0.3">
      <c r="A736" s="72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P736" s="73"/>
      <c r="Q736" s="73"/>
    </row>
    <row r="737" spans="1:17" s="75" customFormat="1" x14ac:dyDescent="0.3">
      <c r="A737" s="72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P737" s="73"/>
      <c r="Q737" s="73"/>
    </row>
    <row r="738" spans="1:17" s="75" customFormat="1" x14ac:dyDescent="0.3">
      <c r="A738" s="72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P738" s="73"/>
      <c r="Q738" s="73"/>
    </row>
    <row r="739" spans="1:17" s="75" customFormat="1" x14ac:dyDescent="0.3">
      <c r="A739" s="72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P739" s="73"/>
      <c r="Q739" s="73"/>
    </row>
    <row r="740" spans="1:17" s="75" customFormat="1" x14ac:dyDescent="0.3">
      <c r="A740" s="72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P740" s="73"/>
      <c r="Q740" s="73"/>
    </row>
    <row r="741" spans="1:17" s="75" customFormat="1" x14ac:dyDescent="0.3">
      <c r="A741" s="72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P741" s="73"/>
      <c r="Q741" s="73"/>
    </row>
    <row r="742" spans="1:17" s="75" customFormat="1" x14ac:dyDescent="0.3">
      <c r="A742" s="72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P742" s="73"/>
      <c r="Q742" s="73"/>
    </row>
    <row r="743" spans="1:17" s="75" customFormat="1" x14ac:dyDescent="0.3">
      <c r="A743" s="72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P743" s="73"/>
      <c r="Q743" s="73"/>
    </row>
    <row r="744" spans="1:17" s="75" customFormat="1" x14ac:dyDescent="0.3">
      <c r="A744" s="72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P744" s="73"/>
      <c r="Q744" s="73"/>
    </row>
    <row r="745" spans="1:17" s="75" customFormat="1" x14ac:dyDescent="0.3">
      <c r="A745" s="72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P745" s="73"/>
      <c r="Q745" s="73"/>
    </row>
    <row r="746" spans="1:17" s="75" customFormat="1" x14ac:dyDescent="0.3">
      <c r="A746" s="72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P746" s="73"/>
      <c r="Q746" s="73"/>
    </row>
    <row r="747" spans="1:17" s="75" customFormat="1" x14ac:dyDescent="0.3">
      <c r="A747" s="72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P747" s="73"/>
      <c r="Q747" s="73"/>
    </row>
    <row r="748" spans="1:17" s="75" customFormat="1" x14ac:dyDescent="0.3">
      <c r="A748" s="72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P748" s="73"/>
      <c r="Q748" s="73"/>
    </row>
    <row r="749" spans="1:17" s="75" customFormat="1" x14ac:dyDescent="0.3">
      <c r="A749" s="72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P749" s="73"/>
      <c r="Q749" s="73"/>
    </row>
    <row r="750" spans="1:17" s="75" customFormat="1" x14ac:dyDescent="0.3">
      <c r="A750" s="72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P750" s="73"/>
      <c r="Q750" s="73"/>
    </row>
    <row r="751" spans="1:17" s="75" customFormat="1" x14ac:dyDescent="0.3">
      <c r="A751" s="72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P751" s="73"/>
      <c r="Q751" s="73"/>
    </row>
    <row r="752" spans="1:17" s="75" customFormat="1" x14ac:dyDescent="0.3">
      <c r="A752" s="72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P752" s="73"/>
      <c r="Q752" s="73"/>
    </row>
    <row r="753" spans="1:17" s="75" customFormat="1" x14ac:dyDescent="0.3">
      <c r="A753" s="72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P753" s="73"/>
      <c r="Q753" s="73"/>
    </row>
    <row r="754" spans="1:17" s="75" customFormat="1" x14ac:dyDescent="0.3">
      <c r="A754" s="72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P754" s="73"/>
      <c r="Q754" s="73"/>
    </row>
    <row r="755" spans="1:17" s="75" customFormat="1" x14ac:dyDescent="0.3">
      <c r="A755" s="72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P755" s="73"/>
      <c r="Q755" s="73"/>
    </row>
    <row r="756" spans="1:17" s="75" customFormat="1" x14ac:dyDescent="0.3">
      <c r="A756" s="72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P756" s="73"/>
      <c r="Q756" s="73"/>
    </row>
    <row r="757" spans="1:17" s="75" customFormat="1" x14ac:dyDescent="0.3">
      <c r="A757" s="72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P757" s="73"/>
      <c r="Q757" s="73"/>
    </row>
    <row r="758" spans="1:17" s="75" customFormat="1" x14ac:dyDescent="0.3">
      <c r="A758" s="72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P758" s="73"/>
      <c r="Q758" s="73"/>
    </row>
    <row r="759" spans="1:17" s="75" customFormat="1" x14ac:dyDescent="0.3">
      <c r="A759" s="72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P759" s="73"/>
      <c r="Q759" s="73"/>
    </row>
    <row r="760" spans="1:17" s="75" customFormat="1" x14ac:dyDescent="0.3">
      <c r="A760" s="72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P760" s="73"/>
      <c r="Q760" s="73"/>
    </row>
    <row r="761" spans="1:17" s="75" customFormat="1" x14ac:dyDescent="0.3">
      <c r="A761" s="72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P761" s="73"/>
      <c r="Q761" s="73"/>
    </row>
    <row r="762" spans="1:17" s="75" customFormat="1" x14ac:dyDescent="0.3">
      <c r="A762" s="72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P762" s="73"/>
      <c r="Q762" s="73"/>
    </row>
    <row r="763" spans="1:17" s="75" customFormat="1" x14ac:dyDescent="0.3">
      <c r="A763" s="72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P763" s="73"/>
      <c r="Q763" s="73"/>
    </row>
    <row r="764" spans="1:17" s="75" customFormat="1" x14ac:dyDescent="0.3">
      <c r="A764" s="72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P764" s="73"/>
      <c r="Q764" s="73"/>
    </row>
    <row r="765" spans="1:17" s="75" customFormat="1" x14ac:dyDescent="0.3">
      <c r="A765" s="72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P765" s="73"/>
      <c r="Q765" s="73"/>
    </row>
    <row r="766" spans="1:17" s="75" customFormat="1" x14ac:dyDescent="0.3">
      <c r="A766" s="72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P766" s="73"/>
      <c r="Q766" s="73"/>
    </row>
    <row r="767" spans="1:17" s="75" customFormat="1" x14ac:dyDescent="0.3">
      <c r="A767" s="72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P767" s="73"/>
      <c r="Q767" s="73"/>
    </row>
    <row r="768" spans="1:17" s="75" customFormat="1" x14ac:dyDescent="0.3">
      <c r="A768" s="72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P768" s="73"/>
      <c r="Q768" s="73"/>
    </row>
    <row r="769" spans="1:17" s="75" customFormat="1" x14ac:dyDescent="0.3">
      <c r="A769" s="72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P769" s="73"/>
      <c r="Q769" s="73"/>
    </row>
    <row r="770" spans="1:17" s="75" customFormat="1" x14ac:dyDescent="0.3">
      <c r="A770" s="72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P770" s="73"/>
      <c r="Q770" s="73"/>
    </row>
    <row r="771" spans="1:17" s="75" customFormat="1" x14ac:dyDescent="0.3">
      <c r="A771" s="72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P771" s="73"/>
      <c r="Q771" s="73"/>
    </row>
    <row r="772" spans="1:17" s="75" customFormat="1" x14ac:dyDescent="0.3">
      <c r="A772" s="72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P772" s="73"/>
      <c r="Q772" s="73"/>
    </row>
    <row r="773" spans="1:17" s="75" customFormat="1" x14ac:dyDescent="0.3">
      <c r="A773" s="72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P773" s="73"/>
      <c r="Q773" s="73"/>
    </row>
    <row r="774" spans="1:17" s="75" customFormat="1" x14ac:dyDescent="0.3">
      <c r="A774" s="72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P774" s="73"/>
      <c r="Q774" s="73"/>
    </row>
    <row r="775" spans="1:17" s="75" customFormat="1" x14ac:dyDescent="0.3">
      <c r="A775" s="72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P775" s="73"/>
      <c r="Q775" s="73"/>
    </row>
    <row r="776" spans="1:17" s="75" customFormat="1" x14ac:dyDescent="0.3">
      <c r="A776" s="72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P776" s="73"/>
      <c r="Q776" s="73"/>
    </row>
    <row r="777" spans="1:17" s="75" customFormat="1" x14ac:dyDescent="0.3">
      <c r="A777" s="72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P777" s="73"/>
      <c r="Q777" s="73"/>
    </row>
    <row r="778" spans="1:17" s="75" customFormat="1" x14ac:dyDescent="0.3">
      <c r="A778" s="72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P778" s="73"/>
      <c r="Q778" s="73"/>
    </row>
    <row r="779" spans="1:17" s="75" customFormat="1" x14ac:dyDescent="0.3">
      <c r="A779" s="72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P779" s="73"/>
      <c r="Q779" s="73"/>
    </row>
    <row r="780" spans="1:17" s="75" customFormat="1" x14ac:dyDescent="0.3">
      <c r="A780" s="72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P780" s="73"/>
      <c r="Q780" s="73"/>
    </row>
    <row r="781" spans="1:17" s="75" customFormat="1" x14ac:dyDescent="0.3">
      <c r="A781" s="72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P781" s="73"/>
      <c r="Q781" s="73"/>
    </row>
    <row r="782" spans="1:17" s="75" customFormat="1" x14ac:dyDescent="0.3">
      <c r="A782" s="72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P782" s="73"/>
      <c r="Q782" s="73"/>
    </row>
    <row r="783" spans="1:17" s="75" customFormat="1" x14ac:dyDescent="0.3">
      <c r="A783" s="72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P783" s="73"/>
      <c r="Q783" s="73"/>
    </row>
    <row r="784" spans="1:17" s="75" customFormat="1" x14ac:dyDescent="0.3">
      <c r="A784" s="72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P784" s="73"/>
      <c r="Q784" s="73"/>
    </row>
    <row r="785" spans="1:17" s="75" customFormat="1" x14ac:dyDescent="0.3">
      <c r="A785" s="72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P785" s="73"/>
      <c r="Q785" s="73"/>
    </row>
    <row r="786" spans="1:17" s="75" customFormat="1" x14ac:dyDescent="0.3">
      <c r="A786" s="72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P786" s="73"/>
      <c r="Q786" s="73"/>
    </row>
    <row r="787" spans="1:17" s="75" customFormat="1" x14ac:dyDescent="0.3">
      <c r="A787" s="72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P787" s="73"/>
      <c r="Q787" s="73"/>
    </row>
    <row r="788" spans="1:17" s="75" customFormat="1" x14ac:dyDescent="0.3">
      <c r="A788" s="72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P788" s="73"/>
      <c r="Q788" s="73"/>
    </row>
    <row r="789" spans="1:17" s="75" customFormat="1" x14ac:dyDescent="0.3">
      <c r="A789" s="72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P789" s="73"/>
      <c r="Q789" s="73"/>
    </row>
    <row r="790" spans="1:17" s="75" customFormat="1" x14ac:dyDescent="0.3">
      <c r="A790" s="72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P790" s="73"/>
      <c r="Q790" s="73"/>
    </row>
    <row r="791" spans="1:17" s="75" customFormat="1" x14ac:dyDescent="0.3">
      <c r="A791" s="72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P791" s="73"/>
      <c r="Q791" s="73"/>
    </row>
    <row r="792" spans="1:17" s="75" customFormat="1" x14ac:dyDescent="0.3">
      <c r="A792" s="72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P792" s="73"/>
      <c r="Q792" s="73"/>
    </row>
    <row r="793" spans="1:17" s="75" customFormat="1" x14ac:dyDescent="0.3">
      <c r="A793" s="72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P793" s="73"/>
      <c r="Q793" s="73"/>
    </row>
    <row r="794" spans="1:17" s="75" customFormat="1" x14ac:dyDescent="0.3">
      <c r="A794" s="72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P794" s="73"/>
      <c r="Q794" s="73"/>
    </row>
    <row r="795" spans="1:17" s="75" customFormat="1" x14ac:dyDescent="0.3">
      <c r="A795" s="72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P795" s="73"/>
      <c r="Q795" s="73"/>
    </row>
    <row r="796" spans="1:17" s="75" customFormat="1" x14ac:dyDescent="0.3">
      <c r="A796" s="72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P796" s="73"/>
      <c r="Q796" s="73"/>
    </row>
    <row r="797" spans="1:17" s="75" customFormat="1" x14ac:dyDescent="0.3">
      <c r="A797" s="72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P797" s="73"/>
      <c r="Q797" s="73"/>
    </row>
    <row r="798" spans="1:17" s="75" customFormat="1" x14ac:dyDescent="0.3">
      <c r="A798" s="72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P798" s="73"/>
      <c r="Q798" s="73"/>
    </row>
    <row r="799" spans="1:17" s="75" customFormat="1" x14ac:dyDescent="0.3">
      <c r="A799" s="72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P799" s="73"/>
      <c r="Q799" s="73"/>
    </row>
    <row r="800" spans="1:17" s="75" customFormat="1" x14ac:dyDescent="0.3">
      <c r="A800" s="72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P800" s="73"/>
      <c r="Q800" s="73"/>
    </row>
    <row r="801" spans="1:17" s="75" customFormat="1" x14ac:dyDescent="0.3">
      <c r="A801" s="72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P801" s="73"/>
      <c r="Q801" s="73"/>
    </row>
    <row r="802" spans="1:17" s="75" customFormat="1" x14ac:dyDescent="0.3">
      <c r="A802" s="72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P802" s="73"/>
      <c r="Q802" s="73"/>
    </row>
    <row r="803" spans="1:17" s="75" customFormat="1" x14ac:dyDescent="0.3">
      <c r="A803" s="72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P803" s="73"/>
      <c r="Q803" s="73"/>
    </row>
    <row r="804" spans="1:17" s="75" customFormat="1" x14ac:dyDescent="0.3">
      <c r="A804" s="72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P804" s="73"/>
      <c r="Q804" s="73"/>
    </row>
    <row r="805" spans="1:17" s="75" customFormat="1" x14ac:dyDescent="0.3">
      <c r="A805" s="72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P805" s="73"/>
      <c r="Q805" s="73"/>
    </row>
    <row r="806" spans="1:17" s="75" customFormat="1" x14ac:dyDescent="0.3">
      <c r="A806" s="72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P806" s="73"/>
      <c r="Q806" s="73"/>
    </row>
    <row r="807" spans="1:17" s="75" customFormat="1" x14ac:dyDescent="0.3">
      <c r="A807" s="72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P807" s="73"/>
      <c r="Q807" s="73"/>
    </row>
    <row r="808" spans="1:17" s="75" customFormat="1" x14ac:dyDescent="0.3">
      <c r="A808" s="72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P808" s="73"/>
      <c r="Q808" s="73"/>
    </row>
    <row r="809" spans="1:17" s="75" customFormat="1" x14ac:dyDescent="0.3">
      <c r="A809" s="72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P809" s="73"/>
      <c r="Q809" s="73"/>
    </row>
    <row r="810" spans="1:17" s="75" customFormat="1" x14ac:dyDescent="0.3">
      <c r="A810" s="72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P810" s="73"/>
      <c r="Q810" s="73"/>
    </row>
    <row r="811" spans="1:17" s="75" customFormat="1" x14ac:dyDescent="0.3">
      <c r="A811" s="72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P811" s="73"/>
      <c r="Q811" s="73"/>
    </row>
    <row r="812" spans="1:17" s="75" customFormat="1" x14ac:dyDescent="0.3">
      <c r="A812" s="72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P812" s="73"/>
      <c r="Q812" s="73"/>
    </row>
    <row r="813" spans="1:17" s="75" customFormat="1" x14ac:dyDescent="0.3">
      <c r="A813" s="72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P813" s="73"/>
      <c r="Q813" s="73"/>
    </row>
    <row r="814" spans="1:17" s="75" customFormat="1" x14ac:dyDescent="0.3">
      <c r="A814" s="72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P814" s="73"/>
      <c r="Q814" s="73"/>
    </row>
    <row r="815" spans="1:17" s="75" customFormat="1" x14ac:dyDescent="0.3">
      <c r="A815" s="72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P815" s="73"/>
      <c r="Q815" s="73"/>
    </row>
    <row r="816" spans="1:17" s="75" customFormat="1" x14ac:dyDescent="0.3">
      <c r="A816" s="72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P816" s="73"/>
      <c r="Q816" s="73"/>
    </row>
    <row r="817" spans="1:17" s="75" customFormat="1" x14ac:dyDescent="0.3">
      <c r="A817" s="72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P817" s="73"/>
      <c r="Q817" s="73"/>
    </row>
    <row r="818" spans="1:17" s="75" customFormat="1" x14ac:dyDescent="0.3">
      <c r="A818" s="72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P818" s="73"/>
      <c r="Q818" s="73"/>
    </row>
    <row r="819" spans="1:17" s="75" customFormat="1" x14ac:dyDescent="0.3">
      <c r="A819" s="72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P819" s="73"/>
      <c r="Q819" s="73"/>
    </row>
    <row r="820" spans="1:17" s="75" customFormat="1" x14ac:dyDescent="0.3">
      <c r="A820" s="72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P820" s="73"/>
      <c r="Q820" s="73"/>
    </row>
    <row r="821" spans="1:17" s="75" customFormat="1" x14ac:dyDescent="0.3">
      <c r="A821" s="72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P821" s="73"/>
      <c r="Q821" s="73"/>
    </row>
    <row r="822" spans="1:17" s="75" customFormat="1" x14ac:dyDescent="0.3">
      <c r="A822" s="72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P822" s="73"/>
      <c r="Q822" s="73"/>
    </row>
    <row r="823" spans="1:17" s="75" customFormat="1" x14ac:dyDescent="0.3">
      <c r="A823" s="72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P823" s="73"/>
      <c r="Q823" s="73"/>
    </row>
    <row r="824" spans="1:17" s="75" customFormat="1" x14ac:dyDescent="0.3">
      <c r="A824" s="72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P824" s="73"/>
      <c r="Q824" s="73"/>
    </row>
    <row r="825" spans="1:17" s="75" customFormat="1" x14ac:dyDescent="0.3">
      <c r="A825" s="72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P825" s="73"/>
      <c r="Q825" s="73"/>
    </row>
    <row r="826" spans="1:17" s="75" customFormat="1" x14ac:dyDescent="0.3">
      <c r="A826" s="72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P826" s="73"/>
      <c r="Q826" s="73"/>
    </row>
    <row r="827" spans="1:17" s="75" customFormat="1" x14ac:dyDescent="0.3">
      <c r="A827" s="72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P827" s="73"/>
      <c r="Q827" s="73"/>
    </row>
    <row r="828" spans="1:17" s="75" customFormat="1" x14ac:dyDescent="0.3">
      <c r="A828" s="72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P828" s="73"/>
      <c r="Q828" s="73"/>
    </row>
    <row r="829" spans="1:17" s="75" customFormat="1" x14ac:dyDescent="0.3">
      <c r="A829" s="72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P829" s="73"/>
      <c r="Q829" s="73"/>
    </row>
    <row r="830" spans="1:17" s="75" customFormat="1" x14ac:dyDescent="0.3">
      <c r="A830" s="72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P830" s="73"/>
      <c r="Q830" s="73"/>
    </row>
    <row r="831" spans="1:17" s="75" customFormat="1" x14ac:dyDescent="0.3">
      <c r="A831" s="72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P831" s="73"/>
      <c r="Q831" s="73"/>
    </row>
    <row r="832" spans="1:17" s="75" customFormat="1" x14ac:dyDescent="0.3">
      <c r="A832" s="72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P832" s="73"/>
      <c r="Q832" s="73"/>
    </row>
    <row r="833" spans="1:17" s="75" customFormat="1" x14ac:dyDescent="0.3">
      <c r="A833" s="72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P833" s="73"/>
      <c r="Q833" s="73"/>
    </row>
    <row r="834" spans="1:17" s="75" customFormat="1" x14ac:dyDescent="0.3">
      <c r="A834" s="72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P834" s="73"/>
      <c r="Q834" s="73"/>
    </row>
    <row r="835" spans="1:17" s="75" customFormat="1" x14ac:dyDescent="0.3">
      <c r="A835" s="72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P835" s="73"/>
      <c r="Q835" s="73"/>
    </row>
    <row r="836" spans="1:17" s="75" customFormat="1" x14ac:dyDescent="0.3">
      <c r="A836" s="72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P836" s="73"/>
      <c r="Q836" s="73"/>
    </row>
    <row r="837" spans="1:17" s="75" customFormat="1" x14ac:dyDescent="0.3">
      <c r="A837" s="72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P837" s="73"/>
      <c r="Q837" s="73"/>
    </row>
    <row r="838" spans="1:17" s="75" customFormat="1" x14ac:dyDescent="0.3">
      <c r="A838" s="72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P838" s="73"/>
      <c r="Q838" s="73"/>
    </row>
    <row r="839" spans="1:17" s="75" customFormat="1" x14ac:dyDescent="0.3">
      <c r="A839" s="72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P839" s="73"/>
      <c r="Q839" s="73"/>
    </row>
    <row r="840" spans="1:17" s="75" customFormat="1" x14ac:dyDescent="0.3">
      <c r="A840" s="72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P840" s="73"/>
      <c r="Q840" s="73"/>
    </row>
    <row r="841" spans="1:17" s="75" customFormat="1" x14ac:dyDescent="0.3">
      <c r="A841" s="72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P841" s="73"/>
      <c r="Q841" s="73"/>
    </row>
    <row r="842" spans="1:17" s="75" customFormat="1" x14ac:dyDescent="0.3">
      <c r="A842" s="72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P842" s="73"/>
      <c r="Q842" s="73"/>
    </row>
    <row r="843" spans="1:17" s="75" customFormat="1" x14ac:dyDescent="0.3">
      <c r="A843" s="72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P843" s="73"/>
      <c r="Q843" s="73"/>
    </row>
    <row r="844" spans="1:17" s="75" customFormat="1" x14ac:dyDescent="0.3">
      <c r="A844" s="72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P844" s="73"/>
      <c r="Q844" s="73"/>
    </row>
    <row r="845" spans="1:17" s="75" customFormat="1" x14ac:dyDescent="0.3">
      <c r="A845" s="72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P845" s="73"/>
      <c r="Q845" s="73"/>
    </row>
    <row r="846" spans="1:17" s="75" customFormat="1" x14ac:dyDescent="0.3">
      <c r="A846" s="72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P846" s="73"/>
      <c r="Q846" s="73"/>
    </row>
    <row r="847" spans="1:17" s="75" customFormat="1" x14ac:dyDescent="0.3">
      <c r="A847" s="72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P847" s="73"/>
      <c r="Q847" s="73"/>
    </row>
    <row r="848" spans="1:17" s="75" customFormat="1" x14ac:dyDescent="0.3">
      <c r="A848" s="72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P848" s="73"/>
      <c r="Q848" s="73"/>
    </row>
    <row r="849" spans="1:17" s="75" customFormat="1" x14ac:dyDescent="0.3">
      <c r="A849" s="72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P849" s="73"/>
      <c r="Q849" s="73"/>
    </row>
    <row r="850" spans="1:17" s="75" customFormat="1" x14ac:dyDescent="0.3">
      <c r="A850" s="72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P850" s="73"/>
      <c r="Q850" s="73"/>
    </row>
    <row r="851" spans="1:17" s="75" customFormat="1" x14ac:dyDescent="0.3">
      <c r="A851" s="72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P851" s="73"/>
      <c r="Q851" s="73"/>
    </row>
    <row r="852" spans="1:17" s="75" customFormat="1" x14ac:dyDescent="0.3">
      <c r="A852" s="72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P852" s="73"/>
      <c r="Q852" s="73"/>
    </row>
    <row r="853" spans="1:17" s="75" customFormat="1" x14ac:dyDescent="0.3">
      <c r="A853" s="72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P853" s="73"/>
      <c r="Q853" s="73"/>
    </row>
    <row r="854" spans="1:17" s="75" customFormat="1" x14ac:dyDescent="0.3">
      <c r="A854" s="72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P854" s="73"/>
      <c r="Q854" s="73"/>
    </row>
    <row r="855" spans="1:17" s="75" customFormat="1" x14ac:dyDescent="0.3">
      <c r="A855" s="72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P855" s="73"/>
      <c r="Q855" s="73"/>
    </row>
    <row r="856" spans="1:17" s="75" customFormat="1" x14ac:dyDescent="0.3">
      <c r="A856" s="72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P856" s="73"/>
      <c r="Q856" s="73"/>
    </row>
    <row r="857" spans="1:17" s="75" customFormat="1" x14ac:dyDescent="0.3">
      <c r="A857" s="72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P857" s="73"/>
      <c r="Q857" s="73"/>
    </row>
    <row r="858" spans="1:17" s="75" customFormat="1" x14ac:dyDescent="0.3">
      <c r="A858" s="72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P858" s="73"/>
      <c r="Q858" s="73"/>
    </row>
    <row r="859" spans="1:17" s="75" customFormat="1" x14ac:dyDescent="0.3">
      <c r="A859" s="72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P859" s="73"/>
      <c r="Q859" s="73"/>
    </row>
    <row r="860" spans="1:17" s="75" customFormat="1" x14ac:dyDescent="0.3">
      <c r="A860" s="72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P860" s="73"/>
      <c r="Q860" s="73"/>
    </row>
    <row r="861" spans="1:17" s="75" customFormat="1" x14ac:dyDescent="0.3">
      <c r="A861" s="72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P861" s="73"/>
      <c r="Q861" s="73"/>
    </row>
    <row r="862" spans="1:17" s="75" customFormat="1" x14ac:dyDescent="0.3">
      <c r="A862" s="72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P862" s="73"/>
      <c r="Q862" s="73"/>
    </row>
    <row r="863" spans="1:17" s="75" customFormat="1" x14ac:dyDescent="0.3">
      <c r="A863" s="72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P863" s="73"/>
      <c r="Q863" s="73"/>
    </row>
    <row r="864" spans="1:17" s="75" customFormat="1" x14ac:dyDescent="0.3">
      <c r="A864" s="72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P864" s="73"/>
      <c r="Q864" s="73"/>
    </row>
    <row r="865" spans="1:17" s="75" customFormat="1" x14ac:dyDescent="0.3">
      <c r="A865" s="72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P865" s="73"/>
      <c r="Q865" s="73"/>
    </row>
    <row r="866" spans="1:17" s="75" customFormat="1" x14ac:dyDescent="0.3">
      <c r="A866" s="72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P866" s="73"/>
      <c r="Q866" s="73"/>
    </row>
    <row r="867" spans="1:17" s="75" customFormat="1" x14ac:dyDescent="0.3">
      <c r="A867" s="72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P867" s="73"/>
      <c r="Q867" s="73"/>
    </row>
    <row r="868" spans="1:17" s="75" customFormat="1" x14ac:dyDescent="0.3">
      <c r="A868" s="72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P868" s="73"/>
      <c r="Q868" s="73"/>
    </row>
    <row r="869" spans="1:17" s="75" customFormat="1" x14ac:dyDescent="0.3">
      <c r="A869" s="72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P869" s="73"/>
      <c r="Q869" s="73"/>
    </row>
    <row r="870" spans="1:17" s="75" customFormat="1" x14ac:dyDescent="0.3">
      <c r="A870" s="72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P870" s="73"/>
      <c r="Q870" s="73"/>
    </row>
    <row r="871" spans="1:17" s="75" customFormat="1" x14ac:dyDescent="0.3">
      <c r="A871" s="72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P871" s="73"/>
      <c r="Q871" s="73"/>
    </row>
    <row r="872" spans="1:17" s="75" customFormat="1" x14ac:dyDescent="0.3">
      <c r="A872" s="72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P872" s="73"/>
      <c r="Q872" s="73"/>
    </row>
    <row r="873" spans="1:17" s="75" customFormat="1" x14ac:dyDescent="0.3">
      <c r="A873" s="72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P873" s="73"/>
      <c r="Q873" s="73"/>
    </row>
    <row r="874" spans="1:17" s="75" customFormat="1" x14ac:dyDescent="0.3">
      <c r="A874" s="72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P874" s="73"/>
      <c r="Q874" s="73"/>
    </row>
    <row r="875" spans="1:17" s="75" customFormat="1" x14ac:dyDescent="0.3">
      <c r="A875" s="72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P875" s="73"/>
      <c r="Q875" s="73"/>
    </row>
    <row r="876" spans="1:17" s="75" customFormat="1" x14ac:dyDescent="0.3">
      <c r="A876" s="72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P876" s="73"/>
      <c r="Q876" s="73"/>
    </row>
    <row r="877" spans="1:17" s="75" customFormat="1" x14ac:dyDescent="0.3">
      <c r="A877" s="72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P877" s="73"/>
      <c r="Q877" s="73"/>
    </row>
    <row r="878" spans="1:17" s="75" customFormat="1" x14ac:dyDescent="0.3">
      <c r="A878" s="72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P878" s="73"/>
      <c r="Q878" s="73"/>
    </row>
    <row r="879" spans="1:17" s="75" customFormat="1" x14ac:dyDescent="0.3">
      <c r="A879" s="72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P879" s="73"/>
      <c r="Q879" s="73"/>
    </row>
    <row r="880" spans="1:17" s="75" customFormat="1" x14ac:dyDescent="0.3">
      <c r="A880" s="72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P880" s="73"/>
      <c r="Q880" s="73"/>
    </row>
    <row r="881" spans="1:17" s="75" customFormat="1" x14ac:dyDescent="0.3">
      <c r="A881" s="72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P881" s="73"/>
      <c r="Q881" s="73"/>
    </row>
    <row r="882" spans="1:17" s="75" customFormat="1" x14ac:dyDescent="0.3">
      <c r="A882" s="72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P882" s="73"/>
      <c r="Q882" s="73"/>
    </row>
    <row r="883" spans="1:17" s="75" customFormat="1" x14ac:dyDescent="0.3">
      <c r="A883" s="72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P883" s="73"/>
      <c r="Q883" s="73"/>
    </row>
    <row r="884" spans="1:17" s="75" customFormat="1" x14ac:dyDescent="0.3">
      <c r="A884" s="72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P884" s="73"/>
      <c r="Q884" s="73"/>
    </row>
    <row r="885" spans="1:17" s="75" customFormat="1" x14ac:dyDescent="0.3">
      <c r="A885" s="72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P885" s="73"/>
      <c r="Q885" s="73"/>
    </row>
    <row r="886" spans="1:17" s="75" customFormat="1" x14ac:dyDescent="0.3">
      <c r="A886" s="72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P886" s="73"/>
      <c r="Q886" s="73"/>
    </row>
    <row r="887" spans="1:17" s="75" customFormat="1" x14ac:dyDescent="0.3">
      <c r="A887" s="72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P887" s="73"/>
      <c r="Q887" s="73"/>
    </row>
    <row r="888" spans="1:17" s="75" customFormat="1" x14ac:dyDescent="0.3">
      <c r="A888" s="72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P888" s="73"/>
      <c r="Q888" s="73"/>
    </row>
    <row r="889" spans="1:17" s="75" customFormat="1" x14ac:dyDescent="0.3">
      <c r="A889" s="72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P889" s="73"/>
      <c r="Q889" s="73"/>
    </row>
    <row r="890" spans="1:17" s="75" customFormat="1" x14ac:dyDescent="0.3">
      <c r="A890" s="72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P890" s="73"/>
      <c r="Q890" s="73"/>
    </row>
    <row r="891" spans="1:17" s="75" customFormat="1" x14ac:dyDescent="0.3">
      <c r="A891" s="72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P891" s="73"/>
      <c r="Q891" s="73"/>
    </row>
    <row r="892" spans="1:17" s="75" customFormat="1" x14ac:dyDescent="0.3">
      <c r="A892" s="72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P892" s="73"/>
      <c r="Q892" s="73"/>
    </row>
    <row r="893" spans="1:17" s="75" customFormat="1" x14ac:dyDescent="0.3">
      <c r="A893" s="72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P893" s="73"/>
      <c r="Q893" s="73"/>
    </row>
    <row r="894" spans="1:17" s="75" customFormat="1" x14ac:dyDescent="0.3">
      <c r="A894" s="72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P894" s="73"/>
      <c r="Q894" s="73"/>
    </row>
    <row r="895" spans="1:17" s="75" customFormat="1" x14ac:dyDescent="0.3">
      <c r="A895" s="72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P895" s="73"/>
      <c r="Q895" s="73"/>
    </row>
    <row r="896" spans="1:17" s="75" customFormat="1" x14ac:dyDescent="0.3">
      <c r="A896" s="72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P896" s="73"/>
      <c r="Q896" s="73"/>
    </row>
    <row r="897" spans="1:17" s="75" customFormat="1" x14ac:dyDescent="0.3">
      <c r="A897" s="72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P897" s="73"/>
      <c r="Q897" s="73"/>
    </row>
    <row r="898" spans="1:17" s="75" customFormat="1" x14ac:dyDescent="0.3">
      <c r="A898" s="72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P898" s="73"/>
      <c r="Q898" s="73"/>
    </row>
    <row r="899" spans="1:17" s="75" customFormat="1" x14ac:dyDescent="0.3">
      <c r="A899" s="72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P899" s="73"/>
      <c r="Q899" s="73"/>
    </row>
    <row r="900" spans="1:17" s="75" customFormat="1" x14ac:dyDescent="0.3">
      <c r="A900" s="72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P900" s="73"/>
      <c r="Q900" s="73"/>
    </row>
    <row r="901" spans="1:17" s="75" customFormat="1" x14ac:dyDescent="0.3">
      <c r="A901" s="72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P901" s="73"/>
      <c r="Q901" s="73"/>
    </row>
    <row r="902" spans="1:17" s="75" customFormat="1" x14ac:dyDescent="0.3">
      <c r="A902" s="72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P902" s="73"/>
      <c r="Q902" s="73"/>
    </row>
    <row r="903" spans="1:17" s="75" customFormat="1" x14ac:dyDescent="0.3">
      <c r="A903" s="72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P903" s="73"/>
      <c r="Q903" s="73"/>
    </row>
    <row r="904" spans="1:17" s="75" customFormat="1" x14ac:dyDescent="0.3">
      <c r="A904" s="72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P904" s="73"/>
      <c r="Q904" s="73"/>
    </row>
    <row r="905" spans="1:17" s="75" customFormat="1" x14ac:dyDescent="0.3">
      <c r="A905" s="72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P905" s="73"/>
      <c r="Q905" s="73"/>
    </row>
    <row r="906" spans="1:17" s="75" customFormat="1" x14ac:dyDescent="0.3">
      <c r="A906" s="72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P906" s="73"/>
      <c r="Q906" s="73"/>
    </row>
    <row r="907" spans="1:17" s="75" customFormat="1" x14ac:dyDescent="0.3">
      <c r="A907" s="72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P907" s="73"/>
      <c r="Q907" s="73"/>
    </row>
    <row r="908" spans="1:17" s="75" customFormat="1" x14ac:dyDescent="0.3">
      <c r="A908" s="72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P908" s="73"/>
      <c r="Q908" s="73"/>
    </row>
    <row r="909" spans="1:17" s="75" customFormat="1" x14ac:dyDescent="0.3">
      <c r="A909" s="72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P909" s="73"/>
      <c r="Q909" s="73"/>
    </row>
    <row r="910" spans="1:17" s="75" customFormat="1" x14ac:dyDescent="0.3">
      <c r="A910" s="72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P910" s="73"/>
      <c r="Q910" s="73"/>
    </row>
    <row r="911" spans="1:17" s="75" customFormat="1" x14ac:dyDescent="0.3">
      <c r="A911" s="72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P911" s="73"/>
      <c r="Q911" s="73"/>
    </row>
    <row r="912" spans="1:17" s="75" customFormat="1" x14ac:dyDescent="0.3">
      <c r="A912" s="72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P912" s="73"/>
      <c r="Q912" s="73"/>
    </row>
    <row r="913" spans="1:17" s="75" customFormat="1" x14ac:dyDescent="0.3">
      <c r="A913" s="72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P913" s="73"/>
      <c r="Q913" s="73"/>
    </row>
    <row r="914" spans="1:17" s="75" customFormat="1" x14ac:dyDescent="0.3">
      <c r="A914" s="72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P914" s="73"/>
      <c r="Q914" s="73"/>
    </row>
    <row r="915" spans="1:17" s="75" customFormat="1" x14ac:dyDescent="0.3">
      <c r="A915" s="72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P915" s="73"/>
      <c r="Q915" s="73"/>
    </row>
    <row r="916" spans="1:17" s="75" customFormat="1" x14ac:dyDescent="0.3">
      <c r="A916" s="72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P916" s="73"/>
      <c r="Q916" s="73"/>
    </row>
    <row r="917" spans="1:17" s="75" customFormat="1" x14ac:dyDescent="0.3">
      <c r="A917" s="72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P917" s="73"/>
      <c r="Q917" s="73"/>
    </row>
    <row r="918" spans="1:17" s="75" customFormat="1" x14ac:dyDescent="0.3">
      <c r="A918" s="72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P918" s="73"/>
      <c r="Q918" s="73"/>
    </row>
    <row r="919" spans="1:17" s="75" customFormat="1" x14ac:dyDescent="0.3">
      <c r="A919" s="72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P919" s="73"/>
      <c r="Q919" s="73"/>
    </row>
    <row r="920" spans="1:17" s="75" customFormat="1" x14ac:dyDescent="0.3">
      <c r="A920" s="72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P920" s="73"/>
      <c r="Q920" s="73"/>
    </row>
    <row r="921" spans="1:17" s="75" customFormat="1" x14ac:dyDescent="0.3">
      <c r="A921" s="72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P921" s="73"/>
      <c r="Q921" s="73"/>
    </row>
    <row r="922" spans="1:17" s="75" customFormat="1" x14ac:dyDescent="0.3">
      <c r="A922" s="72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P922" s="73"/>
      <c r="Q922" s="73"/>
    </row>
    <row r="923" spans="1:17" s="75" customFormat="1" x14ac:dyDescent="0.3">
      <c r="A923" s="72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P923" s="73"/>
      <c r="Q923" s="73"/>
    </row>
    <row r="924" spans="1:17" s="75" customFormat="1" x14ac:dyDescent="0.3">
      <c r="A924" s="72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P924" s="73"/>
      <c r="Q924" s="73"/>
    </row>
    <row r="925" spans="1:17" s="75" customFormat="1" x14ac:dyDescent="0.3">
      <c r="A925" s="72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P925" s="73"/>
      <c r="Q925" s="73"/>
    </row>
    <row r="926" spans="1:17" s="75" customFormat="1" x14ac:dyDescent="0.3">
      <c r="A926" s="72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P926" s="73"/>
      <c r="Q926" s="73"/>
    </row>
    <row r="927" spans="1:17" s="75" customFormat="1" x14ac:dyDescent="0.3">
      <c r="A927" s="72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P927" s="73"/>
      <c r="Q927" s="73"/>
    </row>
    <row r="928" spans="1:17" s="75" customFormat="1" x14ac:dyDescent="0.3">
      <c r="A928" s="72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P928" s="73"/>
      <c r="Q928" s="73"/>
    </row>
    <row r="929" spans="1:17" s="75" customFormat="1" x14ac:dyDescent="0.3">
      <c r="A929" s="72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P929" s="73"/>
      <c r="Q929" s="73"/>
    </row>
    <row r="930" spans="1:17" s="75" customFormat="1" x14ac:dyDescent="0.3">
      <c r="A930" s="72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P930" s="73"/>
      <c r="Q930" s="73"/>
    </row>
    <row r="931" spans="1:17" s="75" customFormat="1" x14ac:dyDescent="0.3">
      <c r="A931" s="72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P931" s="73"/>
      <c r="Q931" s="73"/>
    </row>
    <row r="932" spans="1:17" s="75" customFormat="1" x14ac:dyDescent="0.3">
      <c r="A932" s="72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P932" s="73"/>
      <c r="Q932" s="73"/>
    </row>
    <row r="933" spans="1:17" s="75" customFormat="1" x14ac:dyDescent="0.3">
      <c r="A933" s="72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P933" s="73"/>
      <c r="Q933" s="73"/>
    </row>
    <row r="934" spans="1:17" s="75" customFormat="1" x14ac:dyDescent="0.3">
      <c r="A934" s="72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P934" s="73"/>
      <c r="Q934" s="73"/>
    </row>
    <row r="935" spans="1:17" s="75" customFormat="1" x14ac:dyDescent="0.3">
      <c r="A935" s="72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P935" s="73"/>
      <c r="Q935" s="73"/>
    </row>
    <row r="936" spans="1:17" s="75" customFormat="1" x14ac:dyDescent="0.3">
      <c r="A936" s="72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P936" s="73"/>
      <c r="Q936" s="73"/>
    </row>
    <row r="937" spans="1:17" s="75" customFormat="1" x14ac:dyDescent="0.3">
      <c r="A937" s="72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P937" s="73"/>
      <c r="Q937" s="73"/>
    </row>
    <row r="938" spans="1:17" s="75" customFormat="1" x14ac:dyDescent="0.3">
      <c r="A938" s="72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P938" s="73"/>
      <c r="Q938" s="73"/>
    </row>
    <row r="939" spans="1:17" s="75" customFormat="1" x14ac:dyDescent="0.3">
      <c r="A939" s="72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P939" s="73"/>
      <c r="Q939" s="73"/>
    </row>
    <row r="940" spans="1:17" s="75" customFormat="1" x14ac:dyDescent="0.3">
      <c r="A940" s="72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P940" s="73"/>
      <c r="Q940" s="73"/>
    </row>
    <row r="941" spans="1:17" s="75" customFormat="1" x14ac:dyDescent="0.3">
      <c r="A941" s="72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P941" s="73"/>
      <c r="Q941" s="73"/>
    </row>
    <row r="942" spans="1:17" s="75" customFormat="1" x14ac:dyDescent="0.3">
      <c r="A942" s="72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P942" s="73"/>
      <c r="Q942" s="73"/>
    </row>
    <row r="943" spans="1:17" s="75" customFormat="1" x14ac:dyDescent="0.3">
      <c r="A943" s="72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P943" s="73"/>
      <c r="Q943" s="73"/>
    </row>
    <row r="944" spans="1:17" s="75" customFormat="1" x14ac:dyDescent="0.3">
      <c r="A944" s="72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P944" s="73"/>
      <c r="Q944" s="73"/>
    </row>
    <row r="945" spans="1:17" s="75" customFormat="1" x14ac:dyDescent="0.3">
      <c r="A945" s="72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P945" s="73"/>
      <c r="Q945" s="73"/>
    </row>
    <row r="946" spans="1:17" s="75" customFormat="1" x14ac:dyDescent="0.3">
      <c r="A946" s="72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P946" s="73"/>
      <c r="Q946" s="73"/>
    </row>
    <row r="947" spans="1:17" s="75" customFormat="1" x14ac:dyDescent="0.3">
      <c r="A947" s="72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P947" s="73"/>
      <c r="Q947" s="73"/>
    </row>
    <row r="948" spans="1:17" s="75" customFormat="1" x14ac:dyDescent="0.3">
      <c r="A948" s="72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P948" s="73"/>
      <c r="Q948" s="73"/>
    </row>
    <row r="949" spans="1:17" s="75" customFormat="1" x14ac:dyDescent="0.3">
      <c r="A949" s="72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P949" s="73"/>
      <c r="Q949" s="73"/>
    </row>
    <row r="950" spans="1:17" s="75" customFormat="1" x14ac:dyDescent="0.3">
      <c r="A950" s="72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P950" s="73"/>
      <c r="Q950" s="73"/>
    </row>
    <row r="951" spans="1:17" s="75" customFormat="1" x14ac:dyDescent="0.3">
      <c r="A951" s="72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P951" s="73"/>
      <c r="Q951" s="73"/>
    </row>
    <row r="952" spans="1:17" s="75" customFormat="1" x14ac:dyDescent="0.3">
      <c r="A952" s="72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P952" s="73"/>
      <c r="Q952" s="73"/>
    </row>
    <row r="953" spans="1:17" s="75" customFormat="1" x14ac:dyDescent="0.3">
      <c r="A953" s="72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P953" s="73"/>
      <c r="Q953" s="73"/>
    </row>
    <row r="954" spans="1:17" s="75" customFormat="1" x14ac:dyDescent="0.3">
      <c r="A954" s="72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P954" s="73"/>
      <c r="Q954" s="73"/>
    </row>
    <row r="955" spans="1:17" s="75" customFormat="1" x14ac:dyDescent="0.3">
      <c r="A955" s="72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P955" s="73"/>
      <c r="Q955" s="73"/>
    </row>
    <row r="956" spans="1:17" s="75" customFormat="1" x14ac:dyDescent="0.3">
      <c r="A956" s="72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P956" s="73"/>
      <c r="Q956" s="73"/>
    </row>
    <row r="957" spans="1:17" s="75" customFormat="1" x14ac:dyDescent="0.3">
      <c r="A957" s="72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P957" s="73"/>
      <c r="Q957" s="73"/>
    </row>
    <row r="958" spans="1:17" s="75" customFormat="1" x14ac:dyDescent="0.3">
      <c r="A958" s="72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P958" s="73"/>
      <c r="Q958" s="73"/>
    </row>
    <row r="959" spans="1:17" s="75" customFormat="1" x14ac:dyDescent="0.3">
      <c r="A959" s="72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P959" s="73"/>
      <c r="Q959" s="73"/>
    </row>
    <row r="960" spans="1:17" s="75" customFormat="1" x14ac:dyDescent="0.3">
      <c r="A960" s="72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P960" s="73"/>
      <c r="Q960" s="73"/>
    </row>
    <row r="961" spans="1:17" s="75" customFormat="1" x14ac:dyDescent="0.3">
      <c r="A961" s="72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P961" s="73"/>
      <c r="Q961" s="73"/>
    </row>
    <row r="962" spans="1:17" s="75" customFormat="1" x14ac:dyDescent="0.3">
      <c r="A962" s="72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P962" s="73"/>
      <c r="Q962" s="73"/>
    </row>
    <row r="963" spans="1:17" s="75" customFormat="1" x14ac:dyDescent="0.3">
      <c r="A963" s="72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P963" s="73"/>
      <c r="Q963" s="73"/>
    </row>
    <row r="964" spans="1:17" s="75" customFormat="1" x14ac:dyDescent="0.3">
      <c r="A964" s="72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P964" s="73"/>
      <c r="Q964" s="73"/>
    </row>
    <row r="965" spans="1:17" s="75" customFormat="1" x14ac:dyDescent="0.3">
      <c r="A965" s="72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P965" s="73"/>
      <c r="Q965" s="73"/>
    </row>
    <row r="966" spans="1:17" s="75" customFormat="1" x14ac:dyDescent="0.3">
      <c r="A966" s="72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P966" s="73"/>
      <c r="Q966" s="73"/>
    </row>
    <row r="967" spans="1:17" s="75" customFormat="1" x14ac:dyDescent="0.3">
      <c r="A967" s="72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P967" s="73"/>
      <c r="Q967" s="73"/>
    </row>
    <row r="968" spans="1:17" s="75" customFormat="1" x14ac:dyDescent="0.3">
      <c r="A968" s="72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P968" s="73"/>
      <c r="Q968" s="73"/>
    </row>
    <row r="969" spans="1:17" s="75" customFormat="1" x14ac:dyDescent="0.3">
      <c r="A969" s="72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P969" s="73"/>
      <c r="Q969" s="73"/>
    </row>
    <row r="970" spans="1:17" s="75" customFormat="1" x14ac:dyDescent="0.3">
      <c r="A970" s="72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P970" s="73"/>
      <c r="Q970" s="73"/>
    </row>
    <row r="971" spans="1:17" s="75" customFormat="1" x14ac:dyDescent="0.3">
      <c r="A971" s="72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P971" s="73"/>
      <c r="Q971" s="73"/>
    </row>
    <row r="972" spans="1:17" s="75" customFormat="1" x14ac:dyDescent="0.3">
      <c r="A972" s="72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P972" s="73"/>
      <c r="Q972" s="73"/>
    </row>
    <row r="973" spans="1:17" s="75" customFormat="1" x14ac:dyDescent="0.3">
      <c r="A973" s="72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P973" s="73"/>
      <c r="Q973" s="73"/>
    </row>
    <row r="974" spans="1:17" s="75" customFormat="1" x14ac:dyDescent="0.3">
      <c r="A974" s="72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P974" s="73"/>
      <c r="Q974" s="73"/>
    </row>
    <row r="975" spans="1:17" s="75" customFormat="1" x14ac:dyDescent="0.3">
      <c r="A975" s="72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P975" s="73"/>
      <c r="Q975" s="73"/>
    </row>
    <row r="976" spans="1:17" s="75" customFormat="1" x14ac:dyDescent="0.3">
      <c r="A976" s="72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P976" s="73"/>
      <c r="Q976" s="73"/>
    </row>
    <row r="977" spans="1:17" s="75" customFormat="1" x14ac:dyDescent="0.3">
      <c r="A977" s="72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P977" s="73"/>
      <c r="Q977" s="73"/>
    </row>
    <row r="978" spans="1:17" s="75" customFormat="1" x14ac:dyDescent="0.3">
      <c r="A978" s="72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P978" s="73"/>
      <c r="Q978" s="73"/>
    </row>
    <row r="979" spans="1:17" s="75" customFormat="1" x14ac:dyDescent="0.3">
      <c r="A979" s="72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P979" s="73"/>
      <c r="Q979" s="73"/>
    </row>
    <row r="980" spans="1:17" s="75" customFormat="1" x14ac:dyDescent="0.3">
      <c r="A980" s="72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P980" s="73"/>
      <c r="Q980" s="73"/>
    </row>
    <row r="981" spans="1:17" s="75" customFormat="1" x14ac:dyDescent="0.3">
      <c r="A981" s="72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P981" s="73"/>
      <c r="Q981" s="73"/>
    </row>
    <row r="982" spans="1:17" s="75" customFormat="1" x14ac:dyDescent="0.3">
      <c r="A982" s="72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P982" s="73"/>
      <c r="Q982" s="73"/>
    </row>
    <row r="983" spans="1:17" s="75" customFormat="1" x14ac:dyDescent="0.3">
      <c r="A983" s="72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P983" s="73"/>
      <c r="Q983" s="73"/>
    </row>
    <row r="984" spans="1:17" s="75" customFormat="1" x14ac:dyDescent="0.3">
      <c r="A984" s="72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P984" s="73"/>
      <c r="Q984" s="73"/>
    </row>
    <row r="985" spans="1:17" s="75" customFormat="1" x14ac:dyDescent="0.3">
      <c r="A985" s="72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P985" s="73"/>
      <c r="Q985" s="73"/>
    </row>
    <row r="986" spans="1:17" s="75" customFormat="1" x14ac:dyDescent="0.3">
      <c r="A986" s="72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P986" s="73"/>
      <c r="Q986" s="73"/>
    </row>
    <row r="987" spans="1:17" s="75" customFormat="1" x14ac:dyDescent="0.3">
      <c r="A987" s="72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P987" s="73"/>
      <c r="Q987" s="73"/>
    </row>
    <row r="988" spans="1:17" s="75" customFormat="1" x14ac:dyDescent="0.3">
      <c r="A988" s="72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P988" s="73"/>
      <c r="Q988" s="73"/>
    </row>
    <row r="989" spans="1:17" s="75" customFormat="1" x14ac:dyDescent="0.3">
      <c r="A989" s="72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P989" s="73"/>
      <c r="Q989" s="73"/>
    </row>
    <row r="990" spans="1:17" s="75" customFormat="1" x14ac:dyDescent="0.3">
      <c r="A990" s="72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P990" s="73"/>
      <c r="Q990" s="73"/>
    </row>
    <row r="991" spans="1:17" s="75" customFormat="1" x14ac:dyDescent="0.3">
      <c r="A991" s="72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P991" s="73"/>
      <c r="Q991" s="73"/>
    </row>
    <row r="992" spans="1:17" s="75" customFormat="1" x14ac:dyDescent="0.3">
      <c r="A992" s="72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P992" s="73"/>
      <c r="Q992" s="73"/>
    </row>
    <row r="993" spans="1:17" s="75" customFormat="1" x14ac:dyDescent="0.3">
      <c r="A993" s="72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P993" s="73"/>
      <c r="Q993" s="73"/>
    </row>
    <row r="994" spans="1:17" s="75" customFormat="1" x14ac:dyDescent="0.3">
      <c r="A994" s="72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P994" s="73"/>
      <c r="Q994" s="73"/>
    </row>
    <row r="995" spans="1:17" s="75" customFormat="1" x14ac:dyDescent="0.3">
      <c r="A995" s="72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P995" s="73"/>
      <c r="Q995" s="73"/>
    </row>
    <row r="996" spans="1:17" s="75" customFormat="1" x14ac:dyDescent="0.3">
      <c r="A996" s="72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P996" s="73"/>
      <c r="Q996" s="73"/>
    </row>
    <row r="997" spans="1:17" s="75" customFormat="1" x14ac:dyDescent="0.3">
      <c r="A997" s="72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P997" s="73"/>
      <c r="Q997" s="73"/>
    </row>
    <row r="998" spans="1:17" s="75" customFormat="1" x14ac:dyDescent="0.3">
      <c r="A998" s="72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P998" s="73"/>
      <c r="Q998" s="73"/>
    </row>
    <row r="999" spans="1:17" s="75" customFormat="1" x14ac:dyDescent="0.3">
      <c r="A999" s="72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P999" s="73"/>
      <c r="Q999" s="73"/>
    </row>
    <row r="1000" spans="1:17" s="75" customFormat="1" x14ac:dyDescent="0.3">
      <c r="A1000" s="72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P1000" s="73"/>
      <c r="Q1000" s="73"/>
    </row>
    <row r="1001" spans="1:17" s="75" customFormat="1" x14ac:dyDescent="0.3">
      <c r="A1001" s="72"/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P1001" s="73"/>
      <c r="Q1001" s="73"/>
    </row>
    <row r="1002" spans="1:17" s="75" customFormat="1" x14ac:dyDescent="0.3">
      <c r="A1002" s="72"/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P1002" s="73"/>
      <c r="Q1002" s="73"/>
    </row>
    <row r="1003" spans="1:17" s="75" customFormat="1" x14ac:dyDescent="0.3">
      <c r="A1003" s="72"/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P1003" s="73"/>
      <c r="Q1003" s="73"/>
    </row>
    <row r="1004" spans="1:17" s="75" customFormat="1" x14ac:dyDescent="0.3">
      <c r="A1004" s="72"/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P1004" s="73"/>
      <c r="Q1004" s="73"/>
    </row>
    <row r="1005" spans="1:17" s="75" customFormat="1" x14ac:dyDescent="0.3">
      <c r="A1005" s="72"/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P1005" s="73"/>
      <c r="Q1005" s="73"/>
    </row>
    <row r="1006" spans="1:17" s="75" customFormat="1" x14ac:dyDescent="0.3">
      <c r="A1006" s="72"/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P1006" s="73"/>
      <c r="Q1006" s="73"/>
    </row>
    <row r="1007" spans="1:17" s="75" customFormat="1" x14ac:dyDescent="0.3">
      <c r="A1007" s="72"/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P1007" s="73"/>
      <c r="Q1007" s="73"/>
    </row>
    <row r="1008" spans="1:17" s="75" customFormat="1" x14ac:dyDescent="0.3">
      <c r="A1008" s="72"/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P1008" s="73"/>
      <c r="Q1008" s="73"/>
    </row>
    <row r="1009" spans="1:17" s="75" customFormat="1" x14ac:dyDescent="0.3">
      <c r="A1009" s="72"/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P1009" s="73"/>
      <c r="Q1009" s="73"/>
    </row>
    <row r="1010" spans="1:17" s="75" customFormat="1" x14ac:dyDescent="0.3">
      <c r="A1010" s="72"/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P1010" s="73"/>
      <c r="Q1010" s="73"/>
    </row>
    <row r="1011" spans="1:17" s="75" customFormat="1" x14ac:dyDescent="0.3">
      <c r="A1011" s="72"/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P1011" s="73"/>
      <c r="Q1011" s="73"/>
    </row>
    <row r="1012" spans="1:17" s="75" customFormat="1" x14ac:dyDescent="0.3">
      <c r="A1012" s="72"/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P1012" s="73"/>
      <c r="Q1012" s="73"/>
    </row>
    <row r="1013" spans="1:17" s="75" customFormat="1" x14ac:dyDescent="0.3">
      <c r="A1013" s="72"/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P1013" s="73"/>
      <c r="Q1013" s="73"/>
    </row>
    <row r="1014" spans="1:17" s="75" customFormat="1" x14ac:dyDescent="0.3">
      <c r="A1014" s="72"/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P1014" s="73"/>
      <c r="Q1014" s="73"/>
    </row>
    <row r="1015" spans="1:17" s="75" customFormat="1" x14ac:dyDescent="0.3">
      <c r="A1015" s="72"/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P1015" s="73"/>
      <c r="Q1015" s="73"/>
    </row>
    <row r="1016" spans="1:17" s="75" customFormat="1" x14ac:dyDescent="0.3">
      <c r="A1016" s="72"/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P1016" s="73"/>
      <c r="Q1016" s="73"/>
    </row>
    <row r="1017" spans="1:17" s="75" customFormat="1" x14ac:dyDescent="0.3">
      <c r="A1017" s="72"/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P1017" s="73"/>
      <c r="Q1017" s="73"/>
    </row>
    <row r="1018" spans="1:17" s="75" customFormat="1" x14ac:dyDescent="0.3">
      <c r="A1018" s="72"/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P1018" s="73"/>
      <c r="Q1018" s="73"/>
    </row>
    <row r="1019" spans="1:17" s="75" customFormat="1" x14ac:dyDescent="0.3">
      <c r="A1019" s="72"/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P1019" s="73"/>
      <c r="Q1019" s="73"/>
    </row>
    <row r="1020" spans="1:17" s="75" customFormat="1" x14ac:dyDescent="0.3">
      <c r="A1020" s="72"/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P1020" s="73"/>
      <c r="Q1020" s="73"/>
    </row>
    <row r="1021" spans="1:17" s="75" customFormat="1" x14ac:dyDescent="0.3">
      <c r="A1021" s="72"/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P1021" s="73"/>
      <c r="Q1021" s="73"/>
    </row>
    <row r="1022" spans="1:17" s="75" customFormat="1" x14ac:dyDescent="0.3">
      <c r="A1022" s="72"/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P1022" s="73"/>
      <c r="Q1022" s="73"/>
    </row>
    <row r="1023" spans="1:17" s="75" customFormat="1" x14ac:dyDescent="0.3">
      <c r="A1023" s="72"/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P1023" s="73"/>
      <c r="Q1023" s="73"/>
    </row>
    <row r="1024" spans="1:17" s="75" customFormat="1" x14ac:dyDescent="0.3">
      <c r="A1024" s="72"/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P1024" s="73"/>
      <c r="Q1024" s="73"/>
    </row>
    <row r="1025" spans="1:17" s="75" customFormat="1" x14ac:dyDescent="0.3">
      <c r="A1025" s="72"/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P1025" s="73"/>
      <c r="Q1025" s="73"/>
    </row>
    <row r="1026" spans="1:17" s="75" customFormat="1" x14ac:dyDescent="0.3">
      <c r="A1026" s="72"/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P1026" s="73"/>
      <c r="Q1026" s="73"/>
    </row>
    <row r="1027" spans="1:17" s="75" customFormat="1" x14ac:dyDescent="0.3">
      <c r="A1027" s="72"/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P1027" s="73"/>
      <c r="Q1027" s="73"/>
    </row>
    <row r="1028" spans="1:17" s="75" customFormat="1" x14ac:dyDescent="0.3">
      <c r="A1028" s="72"/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P1028" s="73"/>
      <c r="Q1028" s="73"/>
    </row>
    <row r="1029" spans="1:17" s="75" customFormat="1" x14ac:dyDescent="0.3">
      <c r="A1029" s="72"/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P1029" s="73"/>
      <c r="Q1029" s="73"/>
    </row>
    <row r="1030" spans="1:17" s="75" customFormat="1" x14ac:dyDescent="0.3">
      <c r="A1030" s="72"/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P1030" s="73"/>
      <c r="Q1030" s="73"/>
    </row>
    <row r="1031" spans="1:17" s="75" customFormat="1" x14ac:dyDescent="0.3">
      <c r="A1031" s="72"/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P1031" s="73"/>
      <c r="Q1031" s="73"/>
    </row>
    <row r="1032" spans="1:17" s="75" customFormat="1" x14ac:dyDescent="0.3">
      <c r="A1032" s="72"/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P1032" s="73"/>
      <c r="Q1032" s="73"/>
    </row>
    <row r="1033" spans="1:17" s="75" customFormat="1" x14ac:dyDescent="0.3">
      <c r="A1033" s="72"/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P1033" s="73"/>
      <c r="Q1033" s="73"/>
    </row>
    <row r="1034" spans="1:17" s="75" customFormat="1" x14ac:dyDescent="0.3">
      <c r="A1034" s="72"/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P1034" s="73"/>
      <c r="Q1034" s="73"/>
    </row>
    <row r="1035" spans="1:17" s="75" customFormat="1" x14ac:dyDescent="0.3">
      <c r="A1035" s="72"/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P1035" s="73"/>
      <c r="Q1035" s="73"/>
    </row>
    <row r="1036" spans="1:17" s="75" customFormat="1" x14ac:dyDescent="0.3">
      <c r="A1036" s="72"/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P1036" s="73"/>
      <c r="Q1036" s="73"/>
    </row>
    <row r="1037" spans="1:17" s="75" customFormat="1" x14ac:dyDescent="0.3">
      <c r="A1037" s="72"/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P1037" s="73"/>
      <c r="Q1037" s="73"/>
    </row>
    <row r="1038" spans="1:17" s="75" customFormat="1" x14ac:dyDescent="0.3">
      <c r="A1038" s="72"/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P1038" s="73"/>
      <c r="Q1038" s="73"/>
    </row>
    <row r="1039" spans="1:17" s="75" customFormat="1" x14ac:dyDescent="0.3">
      <c r="A1039" s="72"/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P1039" s="73"/>
      <c r="Q1039" s="73"/>
    </row>
    <row r="1040" spans="1:17" s="75" customFormat="1" x14ac:dyDescent="0.3">
      <c r="A1040" s="72"/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P1040" s="73"/>
      <c r="Q1040" s="73"/>
    </row>
    <row r="1041" spans="1:17" s="75" customFormat="1" x14ac:dyDescent="0.3">
      <c r="A1041" s="72"/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P1041" s="73"/>
      <c r="Q1041" s="73"/>
    </row>
    <row r="1042" spans="1:17" s="75" customFormat="1" x14ac:dyDescent="0.3">
      <c r="A1042" s="72"/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P1042" s="73"/>
      <c r="Q1042" s="73"/>
    </row>
    <row r="1043" spans="1:17" s="75" customFormat="1" x14ac:dyDescent="0.3">
      <c r="A1043" s="72"/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P1043" s="73"/>
      <c r="Q1043" s="73"/>
    </row>
    <row r="1044" spans="1:17" s="75" customFormat="1" x14ac:dyDescent="0.3">
      <c r="A1044" s="72"/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P1044" s="73"/>
      <c r="Q1044" s="73"/>
    </row>
    <row r="1045" spans="1:17" s="75" customFormat="1" x14ac:dyDescent="0.3">
      <c r="A1045" s="72"/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P1045" s="73"/>
      <c r="Q1045" s="73"/>
    </row>
    <row r="1046" spans="1:17" s="75" customFormat="1" x14ac:dyDescent="0.3">
      <c r="A1046" s="72"/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P1046" s="73"/>
      <c r="Q1046" s="73"/>
    </row>
    <row r="1047" spans="1:17" s="75" customFormat="1" x14ac:dyDescent="0.3">
      <c r="A1047" s="72"/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P1047" s="73"/>
      <c r="Q1047" s="73"/>
    </row>
    <row r="1048" spans="1:17" s="75" customFormat="1" x14ac:dyDescent="0.3">
      <c r="A1048" s="72"/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P1048" s="73"/>
      <c r="Q1048" s="73"/>
    </row>
    <row r="1049" spans="1:17" s="75" customFormat="1" x14ac:dyDescent="0.3">
      <c r="A1049" s="72"/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P1049" s="73"/>
      <c r="Q1049" s="73"/>
    </row>
    <row r="1050" spans="1:17" s="75" customFormat="1" x14ac:dyDescent="0.3">
      <c r="A1050" s="72"/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P1050" s="73"/>
      <c r="Q1050" s="73"/>
    </row>
    <row r="1051" spans="1:17" s="75" customFormat="1" x14ac:dyDescent="0.3">
      <c r="A1051" s="72"/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P1051" s="73"/>
      <c r="Q1051" s="73"/>
    </row>
    <row r="1052" spans="1:17" s="75" customFormat="1" x14ac:dyDescent="0.3">
      <c r="A1052" s="72"/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P1052" s="73"/>
      <c r="Q1052" s="73"/>
    </row>
    <row r="1053" spans="1:17" s="75" customFormat="1" x14ac:dyDescent="0.3">
      <c r="A1053" s="72"/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P1053" s="73"/>
      <c r="Q1053" s="73"/>
    </row>
    <row r="1054" spans="1:17" s="75" customFormat="1" x14ac:dyDescent="0.3">
      <c r="A1054" s="72"/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P1054" s="73"/>
      <c r="Q1054" s="73"/>
    </row>
    <row r="1055" spans="1:17" s="75" customFormat="1" x14ac:dyDescent="0.3">
      <c r="A1055" s="72"/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P1055" s="73"/>
      <c r="Q1055" s="73"/>
    </row>
    <row r="1056" spans="1:17" s="75" customFormat="1" x14ac:dyDescent="0.3">
      <c r="A1056" s="72"/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P1056" s="73"/>
      <c r="Q1056" s="73"/>
    </row>
    <row r="1057" spans="1:17" s="75" customFormat="1" x14ac:dyDescent="0.3">
      <c r="A1057" s="72"/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P1057" s="73"/>
      <c r="Q1057" s="73"/>
    </row>
    <row r="1058" spans="1:17" s="75" customFormat="1" x14ac:dyDescent="0.3">
      <c r="A1058" s="72"/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P1058" s="73"/>
      <c r="Q1058" s="73"/>
    </row>
    <row r="1059" spans="1:17" s="75" customFormat="1" x14ac:dyDescent="0.3">
      <c r="A1059" s="72"/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P1059" s="73"/>
      <c r="Q1059" s="73"/>
    </row>
    <row r="1060" spans="1:17" s="75" customFormat="1" x14ac:dyDescent="0.3">
      <c r="A1060" s="72"/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P1060" s="73"/>
      <c r="Q1060" s="73"/>
    </row>
    <row r="1061" spans="1:17" s="75" customFormat="1" x14ac:dyDescent="0.3">
      <c r="A1061" s="72"/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P1061" s="73"/>
      <c r="Q1061" s="73"/>
    </row>
    <row r="1062" spans="1:17" s="75" customFormat="1" x14ac:dyDescent="0.3">
      <c r="A1062" s="72"/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P1062" s="73"/>
      <c r="Q1062" s="73"/>
    </row>
    <row r="1063" spans="1:17" s="75" customFormat="1" x14ac:dyDescent="0.3">
      <c r="A1063" s="72"/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P1063" s="73"/>
      <c r="Q1063" s="73"/>
    </row>
    <row r="1064" spans="1:17" s="75" customFormat="1" x14ac:dyDescent="0.3">
      <c r="A1064" s="72"/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P1064" s="73"/>
      <c r="Q1064" s="73"/>
    </row>
    <row r="1065" spans="1:17" s="75" customFormat="1" x14ac:dyDescent="0.3">
      <c r="A1065" s="72"/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P1065" s="73"/>
      <c r="Q1065" s="73"/>
    </row>
    <row r="1066" spans="1:17" s="75" customFormat="1" x14ac:dyDescent="0.3">
      <c r="A1066" s="72"/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P1066" s="73"/>
      <c r="Q1066" s="73"/>
    </row>
    <row r="1067" spans="1:17" s="75" customFormat="1" x14ac:dyDescent="0.3">
      <c r="A1067" s="72"/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P1067" s="73"/>
      <c r="Q1067" s="73"/>
    </row>
    <row r="1068" spans="1:17" s="75" customFormat="1" x14ac:dyDescent="0.3">
      <c r="A1068" s="72"/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P1068" s="73"/>
      <c r="Q1068" s="73"/>
    </row>
    <row r="1069" spans="1:17" s="75" customFormat="1" x14ac:dyDescent="0.3">
      <c r="A1069" s="72"/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P1069" s="73"/>
      <c r="Q1069" s="73"/>
    </row>
    <row r="1070" spans="1:17" s="75" customFormat="1" x14ac:dyDescent="0.3">
      <c r="A1070" s="72"/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P1070" s="73"/>
      <c r="Q1070" s="73"/>
    </row>
    <row r="1071" spans="1:17" s="75" customFormat="1" x14ac:dyDescent="0.3">
      <c r="A1071" s="72"/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P1071" s="73"/>
      <c r="Q1071" s="73"/>
    </row>
    <row r="1072" spans="1:17" s="75" customFormat="1" x14ac:dyDescent="0.3">
      <c r="A1072" s="72"/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P1072" s="73"/>
      <c r="Q1072" s="73"/>
    </row>
    <row r="1073" spans="1:17" s="75" customFormat="1" x14ac:dyDescent="0.3">
      <c r="A1073" s="72"/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P1073" s="73"/>
      <c r="Q1073" s="73"/>
    </row>
    <row r="1074" spans="1:17" s="75" customFormat="1" x14ac:dyDescent="0.3">
      <c r="A1074" s="72"/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P1074" s="73"/>
      <c r="Q1074" s="73"/>
    </row>
    <row r="1075" spans="1:17" s="75" customFormat="1" x14ac:dyDescent="0.3">
      <c r="A1075" s="72"/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P1075" s="73"/>
      <c r="Q1075" s="73"/>
    </row>
    <row r="1076" spans="1:17" s="75" customFormat="1" x14ac:dyDescent="0.3">
      <c r="A1076" s="72"/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P1076" s="73"/>
      <c r="Q1076" s="73"/>
    </row>
    <row r="1077" spans="1:17" s="75" customFormat="1" x14ac:dyDescent="0.3">
      <c r="A1077" s="72"/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P1077" s="73"/>
      <c r="Q1077" s="73"/>
    </row>
    <row r="1078" spans="1:17" s="75" customFormat="1" x14ac:dyDescent="0.3">
      <c r="A1078" s="72"/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P1078" s="73"/>
      <c r="Q1078" s="73"/>
    </row>
    <row r="1079" spans="1:17" s="75" customFormat="1" x14ac:dyDescent="0.3">
      <c r="A1079" s="72"/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P1079" s="73"/>
      <c r="Q1079" s="73"/>
    </row>
    <row r="1080" spans="1:17" s="75" customFormat="1" x14ac:dyDescent="0.3">
      <c r="A1080" s="72"/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P1080" s="73"/>
      <c r="Q1080" s="73"/>
    </row>
    <row r="1081" spans="1:17" s="75" customFormat="1" x14ac:dyDescent="0.3">
      <c r="A1081" s="72"/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P1081" s="73"/>
      <c r="Q1081" s="73"/>
    </row>
    <row r="1082" spans="1:17" s="75" customFormat="1" x14ac:dyDescent="0.3">
      <c r="A1082" s="72"/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P1082" s="73"/>
      <c r="Q1082" s="73"/>
    </row>
    <row r="1083" spans="1:17" s="75" customFormat="1" x14ac:dyDescent="0.3">
      <c r="A1083" s="72"/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P1083" s="73"/>
      <c r="Q1083" s="73"/>
    </row>
    <row r="1084" spans="1:17" s="75" customFormat="1" x14ac:dyDescent="0.3">
      <c r="A1084" s="72"/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P1084" s="73"/>
      <c r="Q1084" s="73"/>
    </row>
    <row r="1085" spans="1:17" s="75" customFormat="1" x14ac:dyDescent="0.3">
      <c r="A1085" s="72"/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P1085" s="73"/>
      <c r="Q1085" s="73"/>
    </row>
    <row r="1086" spans="1:17" s="75" customFormat="1" x14ac:dyDescent="0.3">
      <c r="A1086" s="72"/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P1086" s="73"/>
      <c r="Q1086" s="73"/>
    </row>
    <row r="1087" spans="1:17" s="75" customFormat="1" x14ac:dyDescent="0.3">
      <c r="A1087" s="72"/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P1087" s="73"/>
      <c r="Q1087" s="73"/>
    </row>
    <row r="1088" spans="1:17" s="75" customFormat="1" x14ac:dyDescent="0.3">
      <c r="A1088" s="72"/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P1088" s="73"/>
      <c r="Q1088" s="73"/>
    </row>
    <row r="1089" spans="1:17" s="75" customFormat="1" x14ac:dyDescent="0.3">
      <c r="A1089" s="72"/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P1089" s="73"/>
      <c r="Q1089" s="73"/>
    </row>
    <row r="1090" spans="1:17" s="75" customFormat="1" x14ac:dyDescent="0.3">
      <c r="A1090" s="72"/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P1090" s="73"/>
      <c r="Q1090" s="73"/>
    </row>
    <row r="1091" spans="1:17" s="75" customFormat="1" x14ac:dyDescent="0.3">
      <c r="A1091" s="72"/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P1091" s="73"/>
      <c r="Q1091" s="73"/>
    </row>
    <row r="1092" spans="1:17" s="75" customFormat="1" x14ac:dyDescent="0.3">
      <c r="A1092" s="72"/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P1092" s="73"/>
      <c r="Q1092" s="73"/>
    </row>
    <row r="1093" spans="1:17" s="75" customFormat="1" x14ac:dyDescent="0.3">
      <c r="A1093" s="72"/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P1093" s="73"/>
      <c r="Q1093" s="73"/>
    </row>
    <row r="1094" spans="1:17" s="75" customFormat="1" x14ac:dyDescent="0.3">
      <c r="A1094" s="72"/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P1094" s="73"/>
      <c r="Q1094" s="73"/>
    </row>
    <row r="1095" spans="1:17" s="75" customFormat="1" x14ac:dyDescent="0.3">
      <c r="A1095" s="72"/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P1095" s="73"/>
      <c r="Q1095" s="73"/>
    </row>
    <row r="1096" spans="1:17" s="75" customFormat="1" x14ac:dyDescent="0.3">
      <c r="A1096" s="72"/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P1096" s="73"/>
      <c r="Q1096" s="73"/>
    </row>
    <row r="1097" spans="1:17" s="75" customFormat="1" x14ac:dyDescent="0.3">
      <c r="A1097" s="72"/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P1097" s="73"/>
      <c r="Q1097" s="73"/>
    </row>
    <row r="1098" spans="1:17" s="75" customFormat="1" x14ac:dyDescent="0.3">
      <c r="A1098" s="72"/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P1098" s="73"/>
      <c r="Q1098" s="73"/>
    </row>
    <row r="1099" spans="1:17" s="75" customFormat="1" x14ac:dyDescent="0.3">
      <c r="A1099" s="72"/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P1099" s="73"/>
      <c r="Q1099" s="73"/>
    </row>
    <row r="1100" spans="1:17" s="75" customFormat="1" x14ac:dyDescent="0.3">
      <c r="A1100" s="72"/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P1100" s="73"/>
      <c r="Q1100" s="73"/>
    </row>
    <row r="1101" spans="1:17" s="75" customFormat="1" x14ac:dyDescent="0.3">
      <c r="A1101" s="72"/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P1101" s="73"/>
      <c r="Q1101" s="73"/>
    </row>
    <row r="1102" spans="1:17" s="75" customFormat="1" x14ac:dyDescent="0.3">
      <c r="A1102" s="72"/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P1102" s="73"/>
      <c r="Q1102" s="73"/>
    </row>
    <row r="1103" spans="1:17" s="75" customFormat="1" x14ac:dyDescent="0.3">
      <c r="A1103" s="72"/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P1103" s="73"/>
      <c r="Q1103" s="73"/>
    </row>
    <row r="1104" spans="1:17" s="75" customFormat="1" x14ac:dyDescent="0.3">
      <c r="A1104" s="72"/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P1104" s="73"/>
      <c r="Q1104" s="73"/>
    </row>
    <row r="1105" spans="1:17" s="75" customFormat="1" x14ac:dyDescent="0.3">
      <c r="A1105" s="72"/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P1105" s="73"/>
      <c r="Q1105" s="73"/>
    </row>
    <row r="1106" spans="1:17" s="75" customFormat="1" x14ac:dyDescent="0.3">
      <c r="A1106" s="72"/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P1106" s="73"/>
      <c r="Q1106" s="73"/>
    </row>
    <row r="1107" spans="1:17" s="75" customFormat="1" x14ac:dyDescent="0.3">
      <c r="A1107" s="72"/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P1107" s="73"/>
      <c r="Q1107" s="73"/>
    </row>
    <row r="1108" spans="1:17" s="75" customFormat="1" x14ac:dyDescent="0.3">
      <c r="A1108" s="72"/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P1108" s="73"/>
      <c r="Q1108" s="73"/>
    </row>
    <row r="1109" spans="1:17" s="75" customFormat="1" x14ac:dyDescent="0.3">
      <c r="A1109" s="72"/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P1109" s="73"/>
      <c r="Q1109" s="73"/>
    </row>
    <row r="1110" spans="1:17" s="75" customFormat="1" x14ac:dyDescent="0.3">
      <c r="A1110" s="72"/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P1110" s="73"/>
      <c r="Q1110" s="73"/>
    </row>
    <row r="1111" spans="1:17" s="75" customFormat="1" x14ac:dyDescent="0.3">
      <c r="A1111" s="72"/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P1111" s="73"/>
      <c r="Q1111" s="73"/>
    </row>
    <row r="1112" spans="1:17" s="75" customFormat="1" x14ac:dyDescent="0.3">
      <c r="A1112" s="72"/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P1112" s="73"/>
      <c r="Q1112" s="73"/>
    </row>
    <row r="1113" spans="1:17" s="75" customFormat="1" x14ac:dyDescent="0.3">
      <c r="A1113" s="72"/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P1113" s="73"/>
      <c r="Q1113" s="73"/>
    </row>
    <row r="1114" spans="1:17" s="75" customFormat="1" x14ac:dyDescent="0.3">
      <c r="A1114" s="72"/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P1114" s="73"/>
      <c r="Q1114" s="73"/>
    </row>
    <row r="1115" spans="1:17" s="75" customFormat="1" x14ac:dyDescent="0.3">
      <c r="A1115" s="72"/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P1115" s="73"/>
      <c r="Q1115" s="73"/>
    </row>
    <row r="1116" spans="1:17" s="75" customFormat="1" x14ac:dyDescent="0.3">
      <c r="A1116" s="72"/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P1116" s="73"/>
      <c r="Q1116" s="73"/>
    </row>
    <row r="1117" spans="1:17" s="75" customFormat="1" x14ac:dyDescent="0.3">
      <c r="A1117" s="72"/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P1117" s="73"/>
      <c r="Q1117" s="73"/>
    </row>
    <row r="1118" spans="1:17" s="75" customFormat="1" x14ac:dyDescent="0.3">
      <c r="A1118" s="72"/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P1118" s="73"/>
      <c r="Q1118" s="73"/>
    </row>
    <row r="1119" spans="1:17" s="75" customFormat="1" x14ac:dyDescent="0.3">
      <c r="A1119" s="72"/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P1119" s="73"/>
      <c r="Q1119" s="73"/>
    </row>
    <row r="1120" spans="1:17" s="75" customFormat="1" x14ac:dyDescent="0.3">
      <c r="A1120" s="72"/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P1120" s="73"/>
      <c r="Q1120" s="73"/>
    </row>
    <row r="1121" spans="1:17" s="75" customFormat="1" x14ac:dyDescent="0.3">
      <c r="A1121" s="72"/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P1121" s="73"/>
      <c r="Q1121" s="73"/>
    </row>
    <row r="1122" spans="1:17" s="75" customFormat="1" x14ac:dyDescent="0.3">
      <c r="A1122" s="72"/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P1122" s="73"/>
      <c r="Q1122" s="73"/>
    </row>
    <row r="1123" spans="1:17" s="75" customFormat="1" x14ac:dyDescent="0.3">
      <c r="A1123" s="72"/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P1123" s="73"/>
      <c r="Q1123" s="73"/>
    </row>
    <row r="1124" spans="1:17" s="75" customFormat="1" x14ac:dyDescent="0.3">
      <c r="A1124" s="72"/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P1124" s="73"/>
      <c r="Q1124" s="73"/>
    </row>
    <row r="1125" spans="1:17" s="75" customFormat="1" x14ac:dyDescent="0.3">
      <c r="A1125" s="72"/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P1125" s="73"/>
      <c r="Q1125" s="73"/>
    </row>
    <row r="1126" spans="1:17" s="75" customFormat="1" x14ac:dyDescent="0.3">
      <c r="A1126" s="72"/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P1126" s="73"/>
      <c r="Q1126" s="73"/>
    </row>
    <row r="1127" spans="1:17" s="75" customFormat="1" x14ac:dyDescent="0.3">
      <c r="A1127" s="72"/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P1127" s="73"/>
      <c r="Q1127" s="73"/>
    </row>
    <row r="1128" spans="1:17" s="75" customFormat="1" x14ac:dyDescent="0.3">
      <c r="A1128" s="72"/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P1128" s="73"/>
      <c r="Q1128" s="73"/>
    </row>
    <row r="1129" spans="1:17" s="75" customFormat="1" x14ac:dyDescent="0.3">
      <c r="A1129" s="72"/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P1129" s="73"/>
      <c r="Q1129" s="73"/>
    </row>
    <row r="1130" spans="1:17" s="75" customFormat="1" x14ac:dyDescent="0.3">
      <c r="A1130" s="72"/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P1130" s="73"/>
      <c r="Q1130" s="73"/>
    </row>
    <row r="1131" spans="1:17" s="75" customFormat="1" x14ac:dyDescent="0.3">
      <c r="A1131" s="72"/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P1131" s="73"/>
      <c r="Q1131" s="73"/>
    </row>
    <row r="1132" spans="1:17" s="75" customFormat="1" x14ac:dyDescent="0.3">
      <c r="A1132" s="72"/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P1132" s="73"/>
      <c r="Q1132" s="73"/>
    </row>
    <row r="1133" spans="1:17" s="75" customFormat="1" x14ac:dyDescent="0.3">
      <c r="A1133" s="72"/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P1133" s="73"/>
      <c r="Q1133" s="73"/>
    </row>
    <row r="1134" spans="1:17" s="75" customFormat="1" x14ac:dyDescent="0.3">
      <c r="A1134" s="72"/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P1134" s="73"/>
      <c r="Q1134" s="73"/>
    </row>
    <row r="1135" spans="1:17" s="75" customFormat="1" x14ac:dyDescent="0.3">
      <c r="A1135" s="72"/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P1135" s="73"/>
      <c r="Q1135" s="73"/>
    </row>
    <row r="1136" spans="1:17" s="75" customFormat="1" x14ac:dyDescent="0.3">
      <c r="A1136" s="72"/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P1136" s="73"/>
      <c r="Q1136" s="73"/>
    </row>
    <row r="1137" spans="1:17" s="75" customFormat="1" x14ac:dyDescent="0.3">
      <c r="A1137" s="72"/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P1137" s="73"/>
      <c r="Q1137" s="73"/>
    </row>
    <row r="1138" spans="1:17" s="75" customFormat="1" x14ac:dyDescent="0.3">
      <c r="A1138" s="72"/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P1138" s="73"/>
      <c r="Q1138" s="73"/>
    </row>
    <row r="1139" spans="1:17" s="75" customFormat="1" x14ac:dyDescent="0.3">
      <c r="A1139" s="72"/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P1139" s="73"/>
      <c r="Q1139" s="73"/>
    </row>
    <row r="1140" spans="1:17" s="75" customFormat="1" x14ac:dyDescent="0.3">
      <c r="A1140" s="72"/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P1140" s="73"/>
      <c r="Q1140" s="73"/>
    </row>
    <row r="1141" spans="1:17" s="75" customFormat="1" x14ac:dyDescent="0.3">
      <c r="A1141" s="72"/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P1141" s="73"/>
      <c r="Q1141" s="73"/>
    </row>
    <row r="1142" spans="1:17" s="75" customFormat="1" x14ac:dyDescent="0.3">
      <c r="A1142" s="72"/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P1142" s="73"/>
      <c r="Q1142" s="73"/>
    </row>
    <row r="1143" spans="1:17" s="75" customFormat="1" x14ac:dyDescent="0.3">
      <c r="A1143" s="72"/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P1143" s="73"/>
      <c r="Q1143" s="73"/>
    </row>
    <row r="1144" spans="1:17" s="75" customFormat="1" x14ac:dyDescent="0.3">
      <c r="A1144" s="72"/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P1144" s="73"/>
      <c r="Q1144" s="73"/>
    </row>
    <row r="1145" spans="1:17" s="75" customFormat="1" x14ac:dyDescent="0.3">
      <c r="A1145" s="72"/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P1145" s="73"/>
      <c r="Q1145" s="73"/>
    </row>
    <row r="1146" spans="1:17" s="75" customFormat="1" x14ac:dyDescent="0.3">
      <c r="A1146" s="72"/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P1146" s="73"/>
      <c r="Q1146" s="73"/>
    </row>
    <row r="1147" spans="1:17" s="75" customFormat="1" x14ac:dyDescent="0.3">
      <c r="A1147" s="72"/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P1147" s="73"/>
      <c r="Q1147" s="73"/>
    </row>
    <row r="1148" spans="1:17" s="75" customFormat="1" x14ac:dyDescent="0.3">
      <c r="A1148" s="72"/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P1148" s="73"/>
      <c r="Q1148" s="73"/>
    </row>
    <row r="1149" spans="1:17" s="75" customFormat="1" x14ac:dyDescent="0.3">
      <c r="A1149" s="72"/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P1149" s="73"/>
      <c r="Q1149" s="73"/>
    </row>
    <row r="1150" spans="1:17" s="75" customFormat="1" x14ac:dyDescent="0.3">
      <c r="A1150" s="72"/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P1150" s="73"/>
      <c r="Q1150" s="73"/>
    </row>
    <row r="1151" spans="1:17" s="75" customFormat="1" x14ac:dyDescent="0.3">
      <c r="A1151" s="72"/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P1151" s="73"/>
      <c r="Q1151" s="73"/>
    </row>
    <row r="1152" spans="1:17" s="75" customFormat="1" x14ac:dyDescent="0.3">
      <c r="A1152" s="72"/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P1152" s="73"/>
      <c r="Q1152" s="73"/>
    </row>
    <row r="1153" spans="1:17" s="75" customFormat="1" x14ac:dyDescent="0.3">
      <c r="A1153" s="72"/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P1153" s="73"/>
      <c r="Q1153" s="73"/>
    </row>
    <row r="1154" spans="1:17" s="75" customFormat="1" x14ac:dyDescent="0.3">
      <c r="A1154" s="72"/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P1154" s="73"/>
      <c r="Q1154" s="73"/>
    </row>
    <row r="1155" spans="1:17" s="75" customFormat="1" x14ac:dyDescent="0.3">
      <c r="A1155" s="72"/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P1155" s="73"/>
      <c r="Q1155" s="73"/>
    </row>
    <row r="1156" spans="1:17" s="75" customFormat="1" x14ac:dyDescent="0.3">
      <c r="A1156" s="72"/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P1156" s="73"/>
      <c r="Q1156" s="73"/>
    </row>
    <row r="1157" spans="1:17" s="75" customFormat="1" x14ac:dyDescent="0.3">
      <c r="A1157" s="72"/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P1157" s="73"/>
      <c r="Q1157" s="73"/>
    </row>
    <row r="1158" spans="1:17" s="75" customFormat="1" x14ac:dyDescent="0.3">
      <c r="A1158" s="72"/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P1158" s="73"/>
      <c r="Q1158" s="73"/>
    </row>
    <row r="1159" spans="1:17" s="75" customFormat="1" x14ac:dyDescent="0.3">
      <c r="A1159" s="72"/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P1159" s="73"/>
      <c r="Q1159" s="73"/>
    </row>
    <row r="1160" spans="1:17" s="75" customFormat="1" x14ac:dyDescent="0.3">
      <c r="A1160" s="72"/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P1160" s="73"/>
      <c r="Q1160" s="73"/>
    </row>
    <row r="1161" spans="1:17" s="75" customFormat="1" x14ac:dyDescent="0.3">
      <c r="A1161" s="72"/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P1161" s="73"/>
      <c r="Q1161" s="73"/>
    </row>
    <row r="1162" spans="1:17" s="75" customFormat="1" x14ac:dyDescent="0.3">
      <c r="A1162" s="72"/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P1162" s="73"/>
      <c r="Q1162" s="73"/>
    </row>
    <row r="1163" spans="1:17" s="75" customFormat="1" x14ac:dyDescent="0.3">
      <c r="A1163" s="72"/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P1163" s="73"/>
      <c r="Q1163" s="73"/>
    </row>
    <row r="1164" spans="1:17" s="75" customFormat="1" x14ac:dyDescent="0.3">
      <c r="A1164" s="72"/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P1164" s="73"/>
      <c r="Q1164" s="73"/>
    </row>
    <row r="1165" spans="1:17" s="75" customFormat="1" x14ac:dyDescent="0.3">
      <c r="A1165" s="72"/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P1165" s="73"/>
      <c r="Q1165" s="73"/>
    </row>
    <row r="1166" spans="1:17" s="75" customFormat="1" x14ac:dyDescent="0.3">
      <c r="A1166" s="72"/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P1166" s="73"/>
      <c r="Q1166" s="73"/>
    </row>
    <row r="1167" spans="1:17" s="75" customFormat="1" x14ac:dyDescent="0.3">
      <c r="A1167" s="72"/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P1167" s="73"/>
      <c r="Q1167" s="73"/>
    </row>
    <row r="1168" spans="1:17" s="75" customFormat="1" x14ac:dyDescent="0.3">
      <c r="A1168" s="72"/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P1168" s="73"/>
      <c r="Q1168" s="73"/>
    </row>
    <row r="1169" spans="1:17" s="75" customFormat="1" x14ac:dyDescent="0.3">
      <c r="A1169" s="72"/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P1169" s="73"/>
      <c r="Q1169" s="73"/>
    </row>
    <row r="1170" spans="1:17" s="75" customFormat="1" x14ac:dyDescent="0.3">
      <c r="A1170" s="72"/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P1170" s="73"/>
      <c r="Q1170" s="73"/>
    </row>
    <row r="1171" spans="1:17" s="75" customFormat="1" x14ac:dyDescent="0.3">
      <c r="A1171" s="72"/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P1171" s="73"/>
      <c r="Q1171" s="73"/>
    </row>
    <row r="1172" spans="1:17" s="75" customFormat="1" x14ac:dyDescent="0.3">
      <c r="A1172" s="72"/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P1172" s="73"/>
      <c r="Q1172" s="73"/>
    </row>
    <row r="1173" spans="1:17" s="75" customFormat="1" x14ac:dyDescent="0.3">
      <c r="A1173" s="72"/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P1173" s="73"/>
      <c r="Q1173" s="73"/>
    </row>
    <row r="1174" spans="1:17" s="75" customFormat="1" x14ac:dyDescent="0.3">
      <c r="A1174" s="72"/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P1174" s="73"/>
      <c r="Q1174" s="73"/>
    </row>
    <row r="1175" spans="1:17" s="75" customFormat="1" x14ac:dyDescent="0.3">
      <c r="A1175" s="72"/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P1175" s="73"/>
      <c r="Q1175" s="73"/>
    </row>
    <row r="1176" spans="1:17" s="75" customFormat="1" x14ac:dyDescent="0.3">
      <c r="A1176" s="72"/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P1176" s="73"/>
      <c r="Q1176" s="73"/>
    </row>
    <row r="1177" spans="1:17" s="75" customFormat="1" x14ac:dyDescent="0.3">
      <c r="A1177" s="72"/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P1177" s="73"/>
      <c r="Q1177" s="73"/>
    </row>
    <row r="1178" spans="1:17" s="75" customFormat="1" x14ac:dyDescent="0.3">
      <c r="A1178" s="72"/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P1178" s="73"/>
      <c r="Q1178" s="73"/>
    </row>
    <row r="1179" spans="1:17" s="75" customFormat="1" x14ac:dyDescent="0.3">
      <c r="A1179" s="72"/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P1179" s="73"/>
      <c r="Q1179" s="73"/>
    </row>
    <row r="1180" spans="1:17" s="75" customFormat="1" x14ac:dyDescent="0.3">
      <c r="A1180" s="72"/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P1180" s="73"/>
      <c r="Q1180" s="73"/>
    </row>
    <row r="1181" spans="1:17" s="75" customFormat="1" x14ac:dyDescent="0.3">
      <c r="A1181" s="72"/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P1181" s="73"/>
      <c r="Q1181" s="73"/>
    </row>
    <row r="1182" spans="1:17" s="75" customFormat="1" x14ac:dyDescent="0.3">
      <c r="A1182" s="72"/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P1182" s="73"/>
      <c r="Q1182" s="73"/>
    </row>
    <row r="1183" spans="1:17" s="75" customFormat="1" x14ac:dyDescent="0.3">
      <c r="A1183" s="72"/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P1183" s="73"/>
      <c r="Q1183" s="73"/>
    </row>
    <row r="1184" spans="1:17" s="75" customFormat="1" x14ac:dyDescent="0.3">
      <c r="A1184" s="72"/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P1184" s="73"/>
      <c r="Q1184" s="73"/>
    </row>
    <row r="1185" spans="1:17" s="75" customFormat="1" x14ac:dyDescent="0.3">
      <c r="A1185" s="72"/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P1185" s="73"/>
      <c r="Q1185" s="73"/>
    </row>
    <row r="1186" spans="1:17" s="75" customFormat="1" x14ac:dyDescent="0.3">
      <c r="A1186" s="72"/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P1186" s="73"/>
      <c r="Q1186" s="73"/>
    </row>
    <row r="1187" spans="1:17" s="75" customFormat="1" x14ac:dyDescent="0.3">
      <c r="A1187" s="72"/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P1187" s="73"/>
      <c r="Q1187" s="73"/>
    </row>
    <row r="1188" spans="1:17" s="75" customFormat="1" x14ac:dyDescent="0.3">
      <c r="A1188" s="72"/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P1188" s="73"/>
      <c r="Q1188" s="73"/>
    </row>
    <row r="1189" spans="1:17" s="75" customFormat="1" x14ac:dyDescent="0.3">
      <c r="A1189" s="72"/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P1189" s="73"/>
      <c r="Q1189" s="73"/>
    </row>
    <row r="1190" spans="1:17" s="75" customFormat="1" x14ac:dyDescent="0.3">
      <c r="A1190" s="72"/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P1190" s="73"/>
      <c r="Q1190" s="73"/>
    </row>
    <row r="1191" spans="1:17" s="75" customFormat="1" x14ac:dyDescent="0.3">
      <c r="A1191" s="72"/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P1191" s="73"/>
      <c r="Q1191" s="73"/>
    </row>
    <row r="1192" spans="1:17" s="75" customFormat="1" x14ac:dyDescent="0.3">
      <c r="A1192" s="72"/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P1192" s="73"/>
      <c r="Q1192" s="73"/>
    </row>
    <row r="1193" spans="1:17" s="75" customFormat="1" x14ac:dyDescent="0.3">
      <c r="A1193" s="72"/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P1193" s="73"/>
      <c r="Q1193" s="73"/>
    </row>
    <row r="1194" spans="1:17" s="75" customFormat="1" x14ac:dyDescent="0.3">
      <c r="A1194" s="72"/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P1194" s="73"/>
      <c r="Q1194" s="73"/>
    </row>
    <row r="1195" spans="1:17" s="75" customFormat="1" x14ac:dyDescent="0.3">
      <c r="A1195" s="72"/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P1195" s="73"/>
      <c r="Q1195" s="73"/>
    </row>
    <row r="1196" spans="1:17" s="75" customFormat="1" x14ac:dyDescent="0.3">
      <c r="A1196" s="72"/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P1196" s="73"/>
      <c r="Q1196" s="73"/>
    </row>
    <row r="1197" spans="1:17" s="75" customFormat="1" x14ac:dyDescent="0.3">
      <c r="A1197" s="72"/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P1197" s="73"/>
      <c r="Q1197" s="73"/>
    </row>
    <row r="1198" spans="1:17" s="75" customFormat="1" x14ac:dyDescent="0.3">
      <c r="A1198" s="72"/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P1198" s="73"/>
      <c r="Q1198" s="73"/>
    </row>
    <row r="1199" spans="1:17" s="75" customFormat="1" x14ac:dyDescent="0.3">
      <c r="A1199" s="72"/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P1199" s="73"/>
      <c r="Q1199" s="73"/>
    </row>
    <row r="1200" spans="1:17" s="75" customFormat="1" x14ac:dyDescent="0.3">
      <c r="A1200" s="72"/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P1200" s="73"/>
      <c r="Q1200" s="73"/>
    </row>
    <row r="1201" spans="1:17" s="75" customFormat="1" x14ac:dyDescent="0.3">
      <c r="A1201" s="72"/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P1201" s="73"/>
      <c r="Q1201" s="73"/>
    </row>
    <row r="1202" spans="1:17" s="75" customFormat="1" x14ac:dyDescent="0.3">
      <c r="A1202" s="72"/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P1202" s="73"/>
      <c r="Q1202" s="73"/>
    </row>
    <row r="1203" spans="1:17" s="75" customFormat="1" x14ac:dyDescent="0.3">
      <c r="A1203" s="72"/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P1203" s="73"/>
      <c r="Q1203" s="73"/>
    </row>
    <row r="1204" spans="1:17" s="75" customFormat="1" x14ac:dyDescent="0.3">
      <c r="A1204" s="72"/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P1204" s="73"/>
      <c r="Q1204" s="73"/>
    </row>
    <row r="1205" spans="1:17" s="75" customFormat="1" x14ac:dyDescent="0.3">
      <c r="A1205" s="72"/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P1205" s="73"/>
      <c r="Q1205" s="73"/>
    </row>
    <row r="1206" spans="1:17" s="75" customFormat="1" x14ac:dyDescent="0.3">
      <c r="A1206" s="72"/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P1206" s="73"/>
      <c r="Q1206" s="73"/>
    </row>
    <row r="1207" spans="1:17" s="75" customFormat="1" x14ac:dyDescent="0.3">
      <c r="A1207" s="72"/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P1207" s="73"/>
      <c r="Q1207" s="73"/>
    </row>
    <row r="1208" spans="1:17" s="75" customFormat="1" x14ac:dyDescent="0.3">
      <c r="A1208" s="72"/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P1208" s="73"/>
      <c r="Q1208" s="73"/>
    </row>
    <row r="1209" spans="1:17" s="75" customFormat="1" x14ac:dyDescent="0.3">
      <c r="A1209" s="72"/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P1209" s="73"/>
      <c r="Q1209" s="73"/>
    </row>
    <row r="1210" spans="1:17" s="75" customFormat="1" x14ac:dyDescent="0.3">
      <c r="A1210" s="72"/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P1210" s="73"/>
      <c r="Q1210" s="73"/>
    </row>
    <row r="1211" spans="1:17" s="75" customFormat="1" x14ac:dyDescent="0.3">
      <c r="A1211" s="72"/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P1211" s="73"/>
      <c r="Q1211" s="73"/>
    </row>
    <row r="1212" spans="1:17" s="75" customFormat="1" x14ac:dyDescent="0.3">
      <c r="A1212" s="72"/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P1212" s="73"/>
      <c r="Q1212" s="73"/>
    </row>
    <row r="1213" spans="1:17" s="75" customFormat="1" x14ac:dyDescent="0.3">
      <c r="A1213" s="72"/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P1213" s="73"/>
      <c r="Q1213" s="73"/>
    </row>
    <row r="1214" spans="1:17" s="75" customFormat="1" x14ac:dyDescent="0.3">
      <c r="A1214" s="72"/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P1214" s="73"/>
      <c r="Q1214" s="73"/>
    </row>
    <row r="1215" spans="1:17" s="75" customFormat="1" x14ac:dyDescent="0.3">
      <c r="A1215" s="72"/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P1215" s="73"/>
      <c r="Q1215" s="73"/>
    </row>
    <row r="1216" spans="1:17" s="75" customFormat="1" x14ac:dyDescent="0.3">
      <c r="A1216" s="72"/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P1216" s="73"/>
      <c r="Q1216" s="73"/>
    </row>
    <row r="1217" spans="1:17" s="75" customFormat="1" x14ac:dyDescent="0.3">
      <c r="A1217" s="72"/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P1217" s="73"/>
      <c r="Q1217" s="73"/>
    </row>
    <row r="1218" spans="1:17" s="75" customFormat="1" x14ac:dyDescent="0.3">
      <c r="A1218" s="72"/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P1218" s="73"/>
      <c r="Q1218" s="73"/>
    </row>
    <row r="1219" spans="1:17" s="75" customFormat="1" x14ac:dyDescent="0.3">
      <c r="A1219" s="72"/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P1219" s="73"/>
      <c r="Q1219" s="73"/>
    </row>
    <row r="1220" spans="1:17" s="75" customFormat="1" x14ac:dyDescent="0.3">
      <c r="A1220" s="72"/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P1220" s="73"/>
      <c r="Q1220" s="73"/>
    </row>
    <row r="1221" spans="1:17" s="75" customFormat="1" x14ac:dyDescent="0.3">
      <c r="A1221" s="72"/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P1221" s="73"/>
      <c r="Q1221" s="73"/>
    </row>
    <row r="1222" spans="1:17" s="75" customFormat="1" x14ac:dyDescent="0.3">
      <c r="A1222" s="72"/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P1222" s="73"/>
      <c r="Q1222" s="73"/>
    </row>
    <row r="1223" spans="1:17" s="75" customFormat="1" x14ac:dyDescent="0.3">
      <c r="A1223" s="72"/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P1223" s="73"/>
      <c r="Q1223" s="73"/>
    </row>
    <row r="1224" spans="1:17" s="75" customFormat="1" x14ac:dyDescent="0.3">
      <c r="A1224" s="72"/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P1224" s="73"/>
      <c r="Q1224" s="73"/>
    </row>
    <row r="1225" spans="1:17" s="75" customFormat="1" x14ac:dyDescent="0.3">
      <c r="A1225" s="72"/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P1225" s="73"/>
      <c r="Q1225" s="73"/>
    </row>
    <row r="1226" spans="1:17" s="75" customFormat="1" x14ac:dyDescent="0.3">
      <c r="A1226" s="72"/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P1226" s="73"/>
      <c r="Q1226" s="73"/>
    </row>
    <row r="1227" spans="1:17" s="75" customFormat="1" x14ac:dyDescent="0.3">
      <c r="A1227" s="72"/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P1227" s="73"/>
      <c r="Q1227" s="73"/>
    </row>
    <row r="1228" spans="1:17" s="75" customFormat="1" x14ac:dyDescent="0.3">
      <c r="A1228" s="72"/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P1228" s="73"/>
      <c r="Q1228" s="73"/>
    </row>
    <row r="1229" spans="1:17" s="75" customFormat="1" x14ac:dyDescent="0.3">
      <c r="A1229" s="72"/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P1229" s="73"/>
      <c r="Q1229" s="73"/>
    </row>
    <row r="1230" spans="1:17" s="75" customFormat="1" x14ac:dyDescent="0.3">
      <c r="A1230" s="72"/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P1230" s="73"/>
      <c r="Q1230" s="73"/>
    </row>
    <row r="1231" spans="1:17" s="75" customFormat="1" x14ac:dyDescent="0.3">
      <c r="A1231" s="72"/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P1231" s="73"/>
      <c r="Q1231" s="73"/>
    </row>
    <row r="1232" spans="1:17" s="75" customFormat="1" x14ac:dyDescent="0.3">
      <c r="A1232" s="72"/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P1232" s="73"/>
      <c r="Q1232" s="73"/>
    </row>
    <row r="1233" spans="1:17" s="75" customFormat="1" x14ac:dyDescent="0.3">
      <c r="A1233" s="72"/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P1233" s="73"/>
      <c r="Q1233" s="73"/>
    </row>
    <row r="1234" spans="1:17" s="75" customFormat="1" x14ac:dyDescent="0.3">
      <c r="A1234" s="72"/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P1234" s="73"/>
      <c r="Q1234" s="73"/>
    </row>
    <row r="1235" spans="1:17" s="75" customFormat="1" x14ac:dyDescent="0.3">
      <c r="A1235" s="72"/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P1235" s="73"/>
      <c r="Q1235" s="73"/>
    </row>
    <row r="1236" spans="1:17" s="75" customFormat="1" x14ac:dyDescent="0.3">
      <c r="A1236" s="72"/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P1236" s="73"/>
      <c r="Q1236" s="73"/>
    </row>
    <row r="1237" spans="1:17" s="75" customFormat="1" x14ac:dyDescent="0.3">
      <c r="A1237" s="72"/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P1237" s="73"/>
      <c r="Q1237" s="73"/>
    </row>
    <row r="1238" spans="1:17" s="75" customFormat="1" x14ac:dyDescent="0.3">
      <c r="A1238" s="72"/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P1238" s="73"/>
      <c r="Q1238" s="73"/>
    </row>
    <row r="1239" spans="1:17" s="75" customFormat="1" x14ac:dyDescent="0.3">
      <c r="A1239" s="72"/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P1239" s="73"/>
      <c r="Q1239" s="73"/>
    </row>
    <row r="1240" spans="1:17" s="75" customFormat="1" x14ac:dyDescent="0.3">
      <c r="A1240" s="72"/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P1240" s="73"/>
      <c r="Q1240" s="73"/>
    </row>
    <row r="1241" spans="1:17" s="75" customFormat="1" x14ac:dyDescent="0.3">
      <c r="A1241" s="72"/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P1241" s="73"/>
      <c r="Q1241" s="73"/>
    </row>
    <row r="1242" spans="1:17" s="75" customFormat="1" x14ac:dyDescent="0.3">
      <c r="A1242" s="72"/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P1242" s="73"/>
      <c r="Q1242" s="73"/>
    </row>
    <row r="1243" spans="1:17" s="75" customFormat="1" x14ac:dyDescent="0.3">
      <c r="A1243" s="72"/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P1243" s="73"/>
      <c r="Q1243" s="73"/>
    </row>
    <row r="1244" spans="1:17" s="75" customFormat="1" x14ac:dyDescent="0.3">
      <c r="A1244" s="72"/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P1244" s="73"/>
      <c r="Q1244" s="73"/>
    </row>
    <row r="1245" spans="1:17" s="75" customFormat="1" x14ac:dyDescent="0.3">
      <c r="A1245" s="72"/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P1245" s="73"/>
      <c r="Q1245" s="73"/>
    </row>
    <row r="1246" spans="1:17" s="75" customFormat="1" x14ac:dyDescent="0.3">
      <c r="A1246" s="72"/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P1246" s="73"/>
      <c r="Q1246" s="73"/>
    </row>
    <row r="1247" spans="1:17" s="75" customFormat="1" x14ac:dyDescent="0.3">
      <c r="A1247" s="72"/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P1247" s="73"/>
      <c r="Q1247" s="73"/>
    </row>
    <row r="1248" spans="1:17" s="75" customFormat="1" x14ac:dyDescent="0.3">
      <c r="A1248" s="72"/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P1248" s="73"/>
      <c r="Q1248" s="73"/>
    </row>
    <row r="1249" spans="1:17" s="75" customFormat="1" x14ac:dyDescent="0.3">
      <c r="A1249" s="72"/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P1249" s="73"/>
      <c r="Q1249" s="73"/>
    </row>
    <row r="1250" spans="1:17" s="75" customFormat="1" x14ac:dyDescent="0.3">
      <c r="A1250" s="72"/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P1250" s="73"/>
      <c r="Q1250" s="73"/>
    </row>
    <row r="1251" spans="1:17" s="75" customFormat="1" x14ac:dyDescent="0.3">
      <c r="A1251" s="72"/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P1251" s="73"/>
      <c r="Q1251" s="73"/>
    </row>
    <row r="1252" spans="1:17" s="75" customFormat="1" x14ac:dyDescent="0.3">
      <c r="A1252" s="72"/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P1252" s="73"/>
      <c r="Q1252" s="73"/>
    </row>
    <row r="1253" spans="1:17" s="75" customFormat="1" x14ac:dyDescent="0.3">
      <c r="A1253" s="72"/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P1253" s="73"/>
      <c r="Q1253" s="73"/>
    </row>
    <row r="1254" spans="1:17" s="75" customFormat="1" x14ac:dyDescent="0.3">
      <c r="A1254" s="72"/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P1254" s="73"/>
      <c r="Q1254" s="73"/>
    </row>
    <row r="1255" spans="1:17" s="75" customFormat="1" x14ac:dyDescent="0.3">
      <c r="A1255" s="72"/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P1255" s="73"/>
      <c r="Q1255" s="73"/>
    </row>
    <row r="1256" spans="1:17" s="75" customFormat="1" x14ac:dyDescent="0.3">
      <c r="A1256" s="72"/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P1256" s="73"/>
      <c r="Q1256" s="73"/>
    </row>
    <row r="1257" spans="1:17" s="75" customFormat="1" x14ac:dyDescent="0.3">
      <c r="A1257" s="72"/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P1257" s="73"/>
      <c r="Q1257" s="73"/>
    </row>
    <row r="1258" spans="1:17" s="75" customFormat="1" x14ac:dyDescent="0.3">
      <c r="A1258" s="72"/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P1258" s="73"/>
      <c r="Q1258" s="73"/>
    </row>
    <row r="1259" spans="1:17" s="75" customFormat="1" x14ac:dyDescent="0.3">
      <c r="A1259" s="72"/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P1259" s="73"/>
      <c r="Q1259" s="73"/>
    </row>
    <row r="1260" spans="1:17" s="75" customFormat="1" x14ac:dyDescent="0.3">
      <c r="A1260" s="72"/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P1260" s="73"/>
      <c r="Q1260" s="73"/>
    </row>
    <row r="1261" spans="1:17" s="75" customFormat="1" x14ac:dyDescent="0.3">
      <c r="A1261" s="72"/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P1261" s="73"/>
      <c r="Q1261" s="73"/>
    </row>
    <row r="1262" spans="1:17" s="75" customFormat="1" x14ac:dyDescent="0.3">
      <c r="A1262" s="72"/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P1262" s="73"/>
      <c r="Q1262" s="73"/>
    </row>
    <row r="1263" spans="1:17" s="75" customFormat="1" x14ac:dyDescent="0.3">
      <c r="A1263" s="72"/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P1263" s="73"/>
      <c r="Q1263" s="73"/>
    </row>
    <row r="1264" spans="1:17" s="75" customFormat="1" x14ac:dyDescent="0.3">
      <c r="A1264" s="72"/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P1264" s="73"/>
      <c r="Q1264" s="73"/>
    </row>
    <row r="1265" spans="1:17" s="75" customFormat="1" x14ac:dyDescent="0.3">
      <c r="A1265" s="72"/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P1265" s="73"/>
      <c r="Q1265" s="73"/>
    </row>
    <row r="1266" spans="1:17" s="75" customFormat="1" x14ac:dyDescent="0.3">
      <c r="A1266" s="72"/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P1266" s="73"/>
      <c r="Q1266" s="73"/>
    </row>
    <row r="1267" spans="1:17" s="75" customFormat="1" x14ac:dyDescent="0.3">
      <c r="A1267" s="72"/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P1267" s="73"/>
      <c r="Q1267" s="73"/>
    </row>
    <row r="1268" spans="1:17" s="75" customFormat="1" x14ac:dyDescent="0.3">
      <c r="A1268" s="72"/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P1268" s="73"/>
      <c r="Q1268" s="73"/>
    </row>
    <row r="1269" spans="1:17" s="75" customFormat="1" x14ac:dyDescent="0.3">
      <c r="A1269" s="72"/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P1269" s="73"/>
      <c r="Q1269" s="73"/>
    </row>
    <row r="1270" spans="1:17" s="75" customFormat="1" x14ac:dyDescent="0.3">
      <c r="A1270" s="72"/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P1270" s="73"/>
      <c r="Q1270" s="73"/>
    </row>
    <row r="1271" spans="1:17" s="75" customFormat="1" x14ac:dyDescent="0.3">
      <c r="A1271" s="72"/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P1271" s="73"/>
      <c r="Q1271" s="73"/>
    </row>
    <row r="1272" spans="1:17" s="75" customFormat="1" x14ac:dyDescent="0.3">
      <c r="A1272" s="72"/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P1272" s="73"/>
      <c r="Q1272" s="73"/>
    </row>
    <row r="1273" spans="1:17" s="75" customFormat="1" x14ac:dyDescent="0.3">
      <c r="A1273" s="72"/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P1273" s="73"/>
      <c r="Q1273" s="73"/>
    </row>
    <row r="1274" spans="1:17" s="75" customFormat="1" x14ac:dyDescent="0.3">
      <c r="A1274" s="72"/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P1274" s="73"/>
      <c r="Q1274" s="73"/>
    </row>
    <row r="1275" spans="1:17" s="75" customFormat="1" x14ac:dyDescent="0.3">
      <c r="A1275" s="72"/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P1275" s="73"/>
      <c r="Q1275" s="73"/>
    </row>
    <row r="1276" spans="1:17" s="75" customFormat="1" x14ac:dyDescent="0.3">
      <c r="A1276" s="72"/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P1276" s="73"/>
      <c r="Q1276" s="73"/>
    </row>
    <row r="1277" spans="1:17" s="75" customFormat="1" x14ac:dyDescent="0.3">
      <c r="A1277" s="72"/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P1277" s="73"/>
      <c r="Q1277" s="73"/>
    </row>
    <row r="1278" spans="1:17" s="75" customFormat="1" x14ac:dyDescent="0.3">
      <c r="A1278" s="72"/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P1278" s="73"/>
      <c r="Q1278" s="73"/>
    </row>
    <row r="1279" spans="1:17" s="75" customFormat="1" x14ac:dyDescent="0.3">
      <c r="A1279" s="72"/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P1279" s="73"/>
      <c r="Q1279" s="73"/>
    </row>
    <row r="1280" spans="1:17" s="75" customFormat="1" x14ac:dyDescent="0.3">
      <c r="A1280" s="72"/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P1280" s="73"/>
      <c r="Q1280" s="73"/>
    </row>
    <row r="1281" spans="1:17" s="75" customFormat="1" x14ac:dyDescent="0.3">
      <c r="A1281" s="72"/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P1281" s="73"/>
      <c r="Q1281" s="73"/>
    </row>
    <row r="1282" spans="1:17" s="75" customFormat="1" x14ac:dyDescent="0.3">
      <c r="A1282" s="72"/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P1282" s="73"/>
      <c r="Q1282" s="73"/>
    </row>
    <row r="1283" spans="1:17" s="75" customFormat="1" x14ac:dyDescent="0.3">
      <c r="A1283" s="72"/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P1283" s="73"/>
      <c r="Q1283" s="73"/>
    </row>
    <row r="1284" spans="1:17" s="75" customFormat="1" x14ac:dyDescent="0.3">
      <c r="A1284" s="72"/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P1284" s="73"/>
      <c r="Q1284" s="73"/>
    </row>
    <row r="1285" spans="1:17" s="75" customFormat="1" x14ac:dyDescent="0.3">
      <c r="A1285" s="72"/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P1285" s="73"/>
      <c r="Q1285" s="73"/>
    </row>
    <row r="1286" spans="1:17" s="75" customFormat="1" x14ac:dyDescent="0.3">
      <c r="A1286" s="72"/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P1286" s="73"/>
      <c r="Q1286" s="73"/>
    </row>
    <row r="1287" spans="1:17" s="75" customFormat="1" x14ac:dyDescent="0.3">
      <c r="A1287" s="72"/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P1287" s="73"/>
      <c r="Q1287" s="73"/>
    </row>
    <row r="1288" spans="1:17" s="75" customFormat="1" x14ac:dyDescent="0.3">
      <c r="A1288" s="72"/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P1288" s="73"/>
      <c r="Q1288" s="73"/>
    </row>
    <row r="1289" spans="1:17" s="75" customFormat="1" x14ac:dyDescent="0.3">
      <c r="A1289" s="72"/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P1289" s="73"/>
      <c r="Q1289" s="73"/>
    </row>
    <row r="1290" spans="1:17" s="75" customFormat="1" x14ac:dyDescent="0.3">
      <c r="A1290" s="72"/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P1290" s="73"/>
      <c r="Q1290" s="73"/>
    </row>
    <row r="1291" spans="1:17" s="75" customFormat="1" x14ac:dyDescent="0.3">
      <c r="A1291" s="72"/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P1291" s="73"/>
      <c r="Q1291" s="73"/>
    </row>
    <row r="1292" spans="1:17" s="75" customFormat="1" x14ac:dyDescent="0.3">
      <c r="A1292" s="72"/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P1292" s="73"/>
      <c r="Q1292" s="73"/>
    </row>
    <row r="1293" spans="1:17" s="75" customFormat="1" x14ac:dyDescent="0.3">
      <c r="A1293" s="72"/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P1293" s="73"/>
      <c r="Q1293" s="73"/>
    </row>
    <row r="1294" spans="1:17" s="75" customFormat="1" x14ac:dyDescent="0.3">
      <c r="A1294" s="72"/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P1294" s="73"/>
      <c r="Q1294" s="73"/>
    </row>
    <row r="1295" spans="1:17" s="75" customFormat="1" x14ac:dyDescent="0.3">
      <c r="A1295" s="72"/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P1295" s="73"/>
      <c r="Q1295" s="73"/>
    </row>
    <row r="1296" spans="1:17" s="75" customFormat="1" x14ac:dyDescent="0.3">
      <c r="A1296" s="72"/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P1296" s="73"/>
      <c r="Q1296" s="73"/>
    </row>
    <row r="1297" spans="1:17" s="75" customFormat="1" x14ac:dyDescent="0.3">
      <c r="A1297" s="72"/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P1297" s="73"/>
      <c r="Q1297" s="73"/>
    </row>
    <row r="1298" spans="1:17" s="75" customFormat="1" x14ac:dyDescent="0.3">
      <c r="A1298" s="72"/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P1298" s="73"/>
      <c r="Q1298" s="73"/>
    </row>
    <row r="1299" spans="1:17" s="75" customFormat="1" x14ac:dyDescent="0.3">
      <c r="A1299" s="72"/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P1299" s="73"/>
      <c r="Q1299" s="73"/>
    </row>
    <row r="1300" spans="1:17" s="75" customFormat="1" x14ac:dyDescent="0.3">
      <c r="A1300" s="72"/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P1300" s="73"/>
      <c r="Q1300" s="73"/>
    </row>
    <row r="1301" spans="1:17" s="75" customFormat="1" x14ac:dyDescent="0.3">
      <c r="A1301" s="72"/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P1301" s="73"/>
      <c r="Q1301" s="73"/>
    </row>
    <row r="1302" spans="1:17" s="75" customFormat="1" x14ac:dyDescent="0.3">
      <c r="A1302" s="72"/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P1302" s="73"/>
      <c r="Q1302" s="73"/>
    </row>
    <row r="1303" spans="1:17" s="75" customFormat="1" x14ac:dyDescent="0.3">
      <c r="A1303" s="72"/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P1303" s="73"/>
      <c r="Q1303" s="73"/>
    </row>
    <row r="1304" spans="1:17" s="75" customFormat="1" x14ac:dyDescent="0.3">
      <c r="A1304" s="72"/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P1304" s="73"/>
      <c r="Q1304" s="73"/>
    </row>
    <row r="1305" spans="1:17" s="75" customFormat="1" x14ac:dyDescent="0.3">
      <c r="A1305" s="72"/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P1305" s="73"/>
      <c r="Q1305" s="73"/>
    </row>
    <row r="1306" spans="1:17" s="75" customFormat="1" x14ac:dyDescent="0.3">
      <c r="A1306" s="72"/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P1306" s="73"/>
      <c r="Q1306" s="73"/>
    </row>
    <row r="1307" spans="1:17" s="75" customFormat="1" x14ac:dyDescent="0.3">
      <c r="A1307" s="72"/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P1307" s="73"/>
      <c r="Q1307" s="73"/>
    </row>
    <row r="1308" spans="1:17" s="75" customFormat="1" x14ac:dyDescent="0.3">
      <c r="A1308" s="72"/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P1308" s="73"/>
      <c r="Q1308" s="73"/>
    </row>
    <row r="1309" spans="1:17" s="75" customFormat="1" x14ac:dyDescent="0.3">
      <c r="A1309" s="72"/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P1309" s="73"/>
      <c r="Q1309" s="73"/>
    </row>
    <row r="1310" spans="1:17" s="75" customFormat="1" x14ac:dyDescent="0.3">
      <c r="A1310" s="72"/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P1310" s="73"/>
      <c r="Q1310" s="73"/>
    </row>
    <row r="1311" spans="1:17" s="75" customFormat="1" x14ac:dyDescent="0.3">
      <c r="A1311" s="72"/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P1311" s="73"/>
      <c r="Q1311" s="73"/>
    </row>
    <row r="1312" spans="1:17" s="75" customFormat="1" x14ac:dyDescent="0.3">
      <c r="A1312" s="72"/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P1312" s="73"/>
      <c r="Q1312" s="73"/>
    </row>
    <row r="1313" spans="1:17" s="75" customFormat="1" x14ac:dyDescent="0.3">
      <c r="A1313" s="72"/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P1313" s="73"/>
      <c r="Q1313" s="73"/>
    </row>
    <row r="1314" spans="1:17" s="75" customFormat="1" x14ac:dyDescent="0.3">
      <c r="A1314" s="72"/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P1314" s="73"/>
      <c r="Q1314" s="73"/>
    </row>
    <row r="1315" spans="1:17" s="75" customFormat="1" x14ac:dyDescent="0.3">
      <c r="A1315" s="72"/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P1315" s="73"/>
      <c r="Q1315" s="73"/>
    </row>
    <row r="1316" spans="1:17" s="75" customFormat="1" x14ac:dyDescent="0.3">
      <c r="A1316" s="72"/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P1316" s="73"/>
      <c r="Q1316" s="73"/>
    </row>
    <row r="1317" spans="1:17" s="75" customFormat="1" x14ac:dyDescent="0.3">
      <c r="A1317" s="72"/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P1317" s="73"/>
      <c r="Q1317" s="73"/>
    </row>
    <row r="1318" spans="1:17" s="75" customFormat="1" x14ac:dyDescent="0.3">
      <c r="A1318" s="72"/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P1318" s="73"/>
      <c r="Q1318" s="73"/>
    </row>
    <row r="1319" spans="1:17" s="75" customFormat="1" x14ac:dyDescent="0.3">
      <c r="A1319" s="72"/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P1319" s="73"/>
      <c r="Q1319" s="73"/>
    </row>
    <row r="1320" spans="1:17" s="75" customFormat="1" x14ac:dyDescent="0.3">
      <c r="A1320" s="72"/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P1320" s="73"/>
      <c r="Q1320" s="73"/>
    </row>
    <row r="1321" spans="1:17" s="75" customFormat="1" x14ac:dyDescent="0.3">
      <c r="A1321" s="72"/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P1321" s="73"/>
      <c r="Q1321" s="73"/>
    </row>
    <row r="1322" spans="1:17" s="75" customFormat="1" x14ac:dyDescent="0.3">
      <c r="A1322" s="72"/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P1322" s="73"/>
      <c r="Q1322" s="73"/>
    </row>
    <row r="1323" spans="1:17" s="75" customFormat="1" x14ac:dyDescent="0.3">
      <c r="A1323" s="72"/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P1323" s="73"/>
      <c r="Q1323" s="73"/>
    </row>
    <row r="1324" spans="1:17" s="75" customFormat="1" x14ac:dyDescent="0.3">
      <c r="A1324" s="72"/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P1324" s="73"/>
      <c r="Q1324" s="73"/>
    </row>
    <row r="1325" spans="1:17" s="75" customFormat="1" x14ac:dyDescent="0.3">
      <c r="A1325" s="72"/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P1325" s="73"/>
      <c r="Q1325" s="73"/>
    </row>
    <row r="1326" spans="1:17" s="75" customFormat="1" x14ac:dyDescent="0.3">
      <c r="A1326" s="72"/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P1326" s="73"/>
      <c r="Q1326" s="73"/>
    </row>
    <row r="1327" spans="1:17" s="75" customFormat="1" x14ac:dyDescent="0.3">
      <c r="A1327" s="72"/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P1327" s="73"/>
      <c r="Q1327" s="73"/>
    </row>
    <row r="1328" spans="1:17" s="75" customFormat="1" x14ac:dyDescent="0.3">
      <c r="A1328" s="72"/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P1328" s="73"/>
      <c r="Q1328" s="73"/>
    </row>
    <row r="1329" spans="1:17" s="75" customFormat="1" x14ac:dyDescent="0.3">
      <c r="A1329" s="72"/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P1329" s="73"/>
      <c r="Q1329" s="73"/>
    </row>
    <row r="1330" spans="1:17" s="75" customFormat="1" x14ac:dyDescent="0.3">
      <c r="A1330" s="72"/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P1330" s="73"/>
      <c r="Q1330" s="73"/>
    </row>
    <row r="1331" spans="1:17" s="75" customFormat="1" x14ac:dyDescent="0.3">
      <c r="A1331" s="72"/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P1331" s="73"/>
      <c r="Q1331" s="73"/>
    </row>
    <row r="1332" spans="1:17" s="75" customFormat="1" x14ac:dyDescent="0.3">
      <c r="A1332" s="72"/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P1332" s="73"/>
      <c r="Q1332" s="73"/>
    </row>
    <row r="1333" spans="1:17" s="75" customFormat="1" x14ac:dyDescent="0.3">
      <c r="A1333" s="72"/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P1333" s="73"/>
      <c r="Q1333" s="73"/>
    </row>
    <row r="1334" spans="1:17" s="75" customFormat="1" x14ac:dyDescent="0.3">
      <c r="A1334" s="72"/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P1334" s="73"/>
      <c r="Q1334" s="73"/>
    </row>
    <row r="1335" spans="1:17" s="75" customFormat="1" x14ac:dyDescent="0.3">
      <c r="A1335" s="72"/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P1335" s="73"/>
      <c r="Q1335" s="73"/>
    </row>
    <row r="1336" spans="1:17" s="75" customFormat="1" x14ac:dyDescent="0.3">
      <c r="A1336" s="72"/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P1336" s="73"/>
      <c r="Q1336" s="73"/>
    </row>
    <row r="1337" spans="1:17" s="75" customFormat="1" x14ac:dyDescent="0.3">
      <c r="A1337" s="72"/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P1337" s="73"/>
      <c r="Q1337" s="73"/>
    </row>
    <row r="1338" spans="1:17" s="75" customFormat="1" x14ac:dyDescent="0.3">
      <c r="A1338" s="72"/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P1338" s="73"/>
      <c r="Q1338" s="73"/>
    </row>
    <row r="1339" spans="1:17" s="75" customFormat="1" x14ac:dyDescent="0.3">
      <c r="A1339" s="72"/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P1339" s="73"/>
      <c r="Q1339" s="73"/>
    </row>
    <row r="1340" spans="1:17" s="75" customFormat="1" x14ac:dyDescent="0.3">
      <c r="A1340" s="72"/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P1340" s="73"/>
      <c r="Q1340" s="73"/>
    </row>
    <row r="1341" spans="1:17" s="75" customFormat="1" x14ac:dyDescent="0.3">
      <c r="A1341" s="72"/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P1341" s="73"/>
      <c r="Q1341" s="73"/>
    </row>
    <row r="1342" spans="1:17" s="75" customFormat="1" x14ac:dyDescent="0.3">
      <c r="A1342" s="72"/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P1342" s="73"/>
      <c r="Q1342" s="73"/>
    </row>
    <row r="1343" spans="1:17" s="75" customFormat="1" x14ac:dyDescent="0.3">
      <c r="A1343" s="72"/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P1343" s="73"/>
      <c r="Q1343" s="73"/>
    </row>
    <row r="1344" spans="1:17" s="75" customFormat="1" x14ac:dyDescent="0.3">
      <c r="A1344" s="72"/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P1344" s="73"/>
      <c r="Q1344" s="73"/>
    </row>
    <row r="1345" spans="1:17" s="75" customFormat="1" x14ac:dyDescent="0.3">
      <c r="A1345" s="72"/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P1345" s="73"/>
      <c r="Q1345" s="73"/>
    </row>
    <row r="1346" spans="1:17" s="75" customFormat="1" x14ac:dyDescent="0.3">
      <c r="A1346" s="72"/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P1346" s="73"/>
      <c r="Q1346" s="73"/>
    </row>
    <row r="1347" spans="1:17" s="75" customFormat="1" x14ac:dyDescent="0.3">
      <c r="A1347" s="72"/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P1347" s="73"/>
      <c r="Q1347" s="73"/>
    </row>
    <row r="1348" spans="1:17" s="75" customFormat="1" x14ac:dyDescent="0.3">
      <c r="A1348" s="72"/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P1348" s="73"/>
      <c r="Q1348" s="73"/>
    </row>
    <row r="1349" spans="1:17" s="75" customFormat="1" x14ac:dyDescent="0.3">
      <c r="A1349" s="72"/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P1349" s="73"/>
      <c r="Q1349" s="73"/>
    </row>
    <row r="1350" spans="1:17" s="75" customFormat="1" x14ac:dyDescent="0.3">
      <c r="A1350" s="72"/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P1350" s="73"/>
      <c r="Q1350" s="73"/>
    </row>
    <row r="1351" spans="1:17" s="75" customFormat="1" x14ac:dyDescent="0.3">
      <c r="A1351" s="72"/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P1351" s="73"/>
      <c r="Q1351" s="73"/>
    </row>
    <row r="1352" spans="1:17" s="75" customFormat="1" x14ac:dyDescent="0.3">
      <c r="A1352" s="72"/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P1352" s="73"/>
      <c r="Q1352" s="73"/>
    </row>
    <row r="1353" spans="1:17" s="75" customFormat="1" x14ac:dyDescent="0.3">
      <c r="A1353" s="72"/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P1353" s="73"/>
      <c r="Q1353" s="73"/>
    </row>
    <row r="1354" spans="1:17" s="75" customFormat="1" x14ac:dyDescent="0.3">
      <c r="A1354" s="72"/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P1354" s="73"/>
      <c r="Q1354" s="73"/>
    </row>
    <row r="1355" spans="1:17" s="75" customFormat="1" x14ac:dyDescent="0.3">
      <c r="A1355" s="72"/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P1355" s="73"/>
      <c r="Q1355" s="73"/>
    </row>
    <row r="1356" spans="1:17" s="75" customFormat="1" x14ac:dyDescent="0.3">
      <c r="A1356" s="72"/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P1356" s="73"/>
      <c r="Q1356" s="73"/>
    </row>
    <row r="1357" spans="1:17" s="75" customFormat="1" x14ac:dyDescent="0.3">
      <c r="A1357" s="72"/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P1357" s="73"/>
      <c r="Q1357" s="73"/>
    </row>
    <row r="1358" spans="1:17" s="75" customFormat="1" x14ac:dyDescent="0.3">
      <c r="A1358" s="72"/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P1358" s="73"/>
      <c r="Q1358" s="73"/>
    </row>
    <row r="1359" spans="1:17" s="75" customFormat="1" x14ac:dyDescent="0.3">
      <c r="A1359" s="72"/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P1359" s="73"/>
      <c r="Q1359" s="73"/>
    </row>
    <row r="1360" spans="1:17" s="75" customFormat="1" x14ac:dyDescent="0.3">
      <c r="A1360" s="72"/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P1360" s="73"/>
      <c r="Q1360" s="73"/>
    </row>
    <row r="1361" spans="1:17" s="75" customFormat="1" x14ac:dyDescent="0.3">
      <c r="A1361" s="72"/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P1361" s="73"/>
      <c r="Q1361" s="73"/>
    </row>
    <row r="1362" spans="1:17" s="75" customFormat="1" x14ac:dyDescent="0.3">
      <c r="A1362" s="72"/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P1362" s="73"/>
      <c r="Q1362" s="73"/>
    </row>
    <row r="1363" spans="1:17" s="75" customFormat="1" x14ac:dyDescent="0.3">
      <c r="A1363" s="72"/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P1363" s="73"/>
      <c r="Q1363" s="73"/>
    </row>
    <row r="1364" spans="1:17" s="75" customFormat="1" x14ac:dyDescent="0.3">
      <c r="A1364" s="72"/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P1364" s="73"/>
      <c r="Q1364" s="73"/>
    </row>
    <row r="1365" spans="1:17" s="75" customFormat="1" x14ac:dyDescent="0.3">
      <c r="A1365" s="72"/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P1365" s="73"/>
      <c r="Q1365" s="73"/>
    </row>
    <row r="1366" spans="1:17" s="75" customFormat="1" x14ac:dyDescent="0.3">
      <c r="A1366" s="72"/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P1366" s="73"/>
      <c r="Q1366" s="73"/>
    </row>
    <row r="1367" spans="1:17" s="75" customFormat="1" x14ac:dyDescent="0.3">
      <c r="A1367" s="72"/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P1367" s="73"/>
      <c r="Q1367" s="73"/>
    </row>
    <row r="1368" spans="1:17" s="75" customFormat="1" x14ac:dyDescent="0.3">
      <c r="A1368" s="72"/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P1368" s="73"/>
      <c r="Q1368" s="73"/>
    </row>
    <row r="1369" spans="1:17" s="75" customFormat="1" x14ac:dyDescent="0.3">
      <c r="A1369" s="72"/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P1369" s="73"/>
      <c r="Q1369" s="73"/>
    </row>
    <row r="1370" spans="1:17" s="75" customFormat="1" x14ac:dyDescent="0.3">
      <c r="A1370" s="72"/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P1370" s="73"/>
      <c r="Q1370" s="73"/>
    </row>
    <row r="1371" spans="1:17" s="75" customFormat="1" x14ac:dyDescent="0.3">
      <c r="A1371" s="72"/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P1371" s="73"/>
      <c r="Q1371" s="73"/>
    </row>
    <row r="1372" spans="1:17" s="75" customFormat="1" x14ac:dyDescent="0.3">
      <c r="A1372" s="72"/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P1372" s="73"/>
      <c r="Q1372" s="73"/>
    </row>
    <row r="1373" spans="1:17" s="75" customFormat="1" x14ac:dyDescent="0.3">
      <c r="A1373" s="72"/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P1373" s="73"/>
      <c r="Q1373" s="73"/>
    </row>
    <row r="1374" spans="1:17" s="75" customFormat="1" x14ac:dyDescent="0.3">
      <c r="A1374" s="72"/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P1374" s="73"/>
      <c r="Q1374" s="73"/>
    </row>
    <row r="1375" spans="1:17" s="75" customFormat="1" x14ac:dyDescent="0.3">
      <c r="A1375" s="72"/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P1375" s="73"/>
      <c r="Q1375" s="73"/>
    </row>
    <row r="1376" spans="1:17" s="75" customFormat="1" x14ac:dyDescent="0.3">
      <c r="A1376" s="72"/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P1376" s="73"/>
      <c r="Q1376" s="73"/>
    </row>
    <row r="1377" spans="1:17" s="75" customFormat="1" x14ac:dyDescent="0.3">
      <c r="A1377" s="72"/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P1377" s="73"/>
      <c r="Q1377" s="73"/>
    </row>
    <row r="1378" spans="1:17" s="75" customFormat="1" x14ac:dyDescent="0.3">
      <c r="A1378" s="72"/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P1378" s="73"/>
      <c r="Q1378" s="73"/>
    </row>
    <row r="1379" spans="1:17" s="75" customFormat="1" x14ac:dyDescent="0.3">
      <c r="A1379" s="72"/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P1379" s="73"/>
      <c r="Q1379" s="73"/>
    </row>
    <row r="1380" spans="1:17" s="75" customFormat="1" x14ac:dyDescent="0.3">
      <c r="A1380" s="72"/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P1380" s="73"/>
      <c r="Q1380" s="73"/>
    </row>
    <row r="1381" spans="1:17" s="75" customFormat="1" x14ac:dyDescent="0.3">
      <c r="A1381" s="72"/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P1381" s="73"/>
      <c r="Q1381" s="73"/>
    </row>
    <row r="1382" spans="1:17" s="75" customFormat="1" x14ac:dyDescent="0.3">
      <c r="A1382" s="72"/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P1382" s="73"/>
      <c r="Q1382" s="73"/>
    </row>
    <row r="1383" spans="1:17" s="75" customFormat="1" x14ac:dyDescent="0.3">
      <c r="A1383" s="72"/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P1383" s="73"/>
      <c r="Q1383" s="73"/>
    </row>
    <row r="1384" spans="1:17" s="75" customFormat="1" x14ac:dyDescent="0.3">
      <c r="A1384" s="72"/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P1384" s="73"/>
      <c r="Q1384" s="73"/>
    </row>
    <row r="1385" spans="1:17" s="75" customFormat="1" x14ac:dyDescent="0.3">
      <c r="A1385" s="72"/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P1385" s="73"/>
      <c r="Q1385" s="73"/>
    </row>
    <row r="1386" spans="1:17" s="75" customFormat="1" x14ac:dyDescent="0.3">
      <c r="A1386" s="72"/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P1386" s="73"/>
      <c r="Q1386" s="73"/>
    </row>
    <row r="1387" spans="1:17" s="75" customFormat="1" x14ac:dyDescent="0.3">
      <c r="A1387" s="72"/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P1387" s="73"/>
      <c r="Q1387" s="73"/>
    </row>
    <row r="1388" spans="1:17" s="75" customFormat="1" x14ac:dyDescent="0.3">
      <c r="A1388" s="72"/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P1388" s="73"/>
      <c r="Q1388" s="73"/>
    </row>
    <row r="1389" spans="1:17" s="75" customFormat="1" x14ac:dyDescent="0.3">
      <c r="A1389" s="72"/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P1389" s="73"/>
      <c r="Q1389" s="73"/>
    </row>
    <row r="1390" spans="1:17" s="75" customFormat="1" x14ac:dyDescent="0.3">
      <c r="A1390" s="72"/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P1390" s="73"/>
      <c r="Q1390" s="73"/>
    </row>
    <row r="1391" spans="1:17" s="75" customFormat="1" x14ac:dyDescent="0.3">
      <c r="A1391" s="72"/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P1391" s="73"/>
      <c r="Q1391" s="73"/>
    </row>
    <row r="1392" spans="1:17" s="75" customFormat="1" x14ac:dyDescent="0.3">
      <c r="A1392" s="72"/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P1392" s="73"/>
      <c r="Q1392" s="73"/>
    </row>
    <row r="1393" spans="1:17" s="75" customFormat="1" x14ac:dyDescent="0.3">
      <c r="A1393" s="72"/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P1393" s="73"/>
      <c r="Q1393" s="73"/>
    </row>
    <row r="1394" spans="1:17" s="75" customFormat="1" x14ac:dyDescent="0.3">
      <c r="A1394" s="72"/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P1394" s="73"/>
      <c r="Q1394" s="73"/>
    </row>
    <row r="1395" spans="1:17" s="75" customFormat="1" x14ac:dyDescent="0.3">
      <c r="A1395" s="72"/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P1395" s="73"/>
      <c r="Q1395" s="73"/>
    </row>
    <row r="1396" spans="1:17" s="75" customFormat="1" x14ac:dyDescent="0.3">
      <c r="A1396" s="72"/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P1396" s="73"/>
      <c r="Q1396" s="73"/>
    </row>
    <row r="1397" spans="1:17" s="75" customFormat="1" x14ac:dyDescent="0.3">
      <c r="A1397" s="72"/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P1397" s="73"/>
      <c r="Q1397" s="73"/>
    </row>
    <row r="1398" spans="1:17" s="75" customFormat="1" x14ac:dyDescent="0.3">
      <c r="A1398" s="72"/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P1398" s="73"/>
      <c r="Q1398" s="73"/>
    </row>
    <row r="1399" spans="1:17" s="75" customFormat="1" x14ac:dyDescent="0.3">
      <c r="A1399" s="72"/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P1399" s="73"/>
      <c r="Q1399" s="73"/>
    </row>
    <row r="1400" spans="1:17" s="75" customFormat="1" x14ac:dyDescent="0.3">
      <c r="A1400" s="72"/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P1400" s="73"/>
      <c r="Q1400" s="73"/>
    </row>
    <row r="1401" spans="1:17" s="75" customFormat="1" x14ac:dyDescent="0.3">
      <c r="A1401" s="72"/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P1401" s="73"/>
      <c r="Q1401" s="73"/>
    </row>
    <row r="1402" spans="1:17" s="75" customFormat="1" x14ac:dyDescent="0.3">
      <c r="A1402" s="72"/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P1402" s="73"/>
      <c r="Q1402" s="73"/>
    </row>
    <row r="1403" spans="1:17" s="75" customFormat="1" x14ac:dyDescent="0.3">
      <c r="A1403" s="72"/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P1403" s="73"/>
      <c r="Q1403" s="73"/>
    </row>
    <row r="1404" spans="1:17" s="75" customFormat="1" x14ac:dyDescent="0.3">
      <c r="A1404" s="72"/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P1404" s="73"/>
      <c r="Q1404" s="73"/>
    </row>
    <row r="1405" spans="1:17" s="75" customFormat="1" x14ac:dyDescent="0.3">
      <c r="A1405" s="72"/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P1405" s="73"/>
      <c r="Q1405" s="73"/>
    </row>
    <row r="1406" spans="1:17" s="75" customFormat="1" x14ac:dyDescent="0.3">
      <c r="A1406" s="72"/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P1406" s="73"/>
      <c r="Q1406" s="73"/>
    </row>
    <row r="1407" spans="1:17" s="75" customFormat="1" x14ac:dyDescent="0.3">
      <c r="A1407" s="72"/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P1407" s="73"/>
      <c r="Q1407" s="73"/>
    </row>
    <row r="1408" spans="1:17" s="75" customFormat="1" x14ac:dyDescent="0.3">
      <c r="A1408" s="72"/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P1408" s="73"/>
      <c r="Q1408" s="73"/>
    </row>
    <row r="1409" spans="1:17" s="75" customFormat="1" x14ac:dyDescent="0.3">
      <c r="A1409" s="72"/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P1409" s="73"/>
      <c r="Q1409" s="73"/>
    </row>
    <row r="1410" spans="1:17" s="75" customFormat="1" x14ac:dyDescent="0.3">
      <c r="A1410" s="72"/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P1410" s="73"/>
      <c r="Q1410" s="73"/>
    </row>
    <row r="1411" spans="1:17" s="75" customFormat="1" x14ac:dyDescent="0.3">
      <c r="A1411" s="72"/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P1411" s="73"/>
      <c r="Q1411" s="73"/>
    </row>
    <row r="1412" spans="1:17" s="75" customFormat="1" x14ac:dyDescent="0.3">
      <c r="A1412" s="72"/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P1412" s="73"/>
      <c r="Q1412" s="73"/>
    </row>
    <row r="1413" spans="1:17" s="75" customFormat="1" x14ac:dyDescent="0.3">
      <c r="A1413" s="72"/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P1413" s="73"/>
      <c r="Q1413" s="73"/>
    </row>
    <row r="1414" spans="1:17" s="75" customFormat="1" x14ac:dyDescent="0.3">
      <c r="A1414" s="72"/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P1414" s="73"/>
      <c r="Q1414" s="73"/>
    </row>
    <row r="1415" spans="1:17" s="75" customFormat="1" x14ac:dyDescent="0.3">
      <c r="A1415" s="72"/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P1415" s="73"/>
      <c r="Q1415" s="73"/>
    </row>
    <row r="1416" spans="1:17" s="75" customFormat="1" x14ac:dyDescent="0.3">
      <c r="A1416" s="72"/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P1416" s="73"/>
      <c r="Q1416" s="73"/>
    </row>
    <row r="1417" spans="1:17" s="75" customFormat="1" x14ac:dyDescent="0.3">
      <c r="A1417" s="72"/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P1417" s="73"/>
      <c r="Q1417" s="73"/>
    </row>
    <row r="1418" spans="1:17" s="75" customFormat="1" x14ac:dyDescent="0.3">
      <c r="A1418" s="72"/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P1418" s="73"/>
      <c r="Q1418" s="73"/>
    </row>
    <row r="1419" spans="1:17" s="75" customFormat="1" x14ac:dyDescent="0.3">
      <c r="A1419" s="72"/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P1419" s="73"/>
      <c r="Q1419" s="73"/>
    </row>
    <row r="1420" spans="1:17" s="75" customFormat="1" x14ac:dyDescent="0.3">
      <c r="A1420" s="72"/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P1420" s="73"/>
      <c r="Q1420" s="73"/>
    </row>
    <row r="1421" spans="1:17" s="75" customFormat="1" x14ac:dyDescent="0.3">
      <c r="A1421" s="72"/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P1421" s="73"/>
      <c r="Q1421" s="73"/>
    </row>
    <row r="1422" spans="1:17" s="75" customFormat="1" x14ac:dyDescent="0.3">
      <c r="A1422" s="72"/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P1422" s="73"/>
      <c r="Q1422" s="73"/>
    </row>
    <row r="1423" spans="1:17" s="75" customFormat="1" x14ac:dyDescent="0.3">
      <c r="A1423" s="72"/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P1423" s="73"/>
      <c r="Q1423" s="73"/>
    </row>
    <row r="1424" spans="1:17" s="75" customFormat="1" x14ac:dyDescent="0.3">
      <c r="A1424" s="72"/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P1424" s="73"/>
      <c r="Q1424" s="73"/>
    </row>
    <row r="1425" spans="1:17" s="75" customFormat="1" x14ac:dyDescent="0.3">
      <c r="A1425" s="72"/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P1425" s="73"/>
      <c r="Q1425" s="73"/>
    </row>
    <row r="1426" spans="1:17" s="75" customFormat="1" x14ac:dyDescent="0.3">
      <c r="A1426" s="72"/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P1426" s="73"/>
      <c r="Q1426" s="73"/>
    </row>
    <row r="1427" spans="1:17" s="75" customFormat="1" x14ac:dyDescent="0.3">
      <c r="A1427" s="72"/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P1427" s="73"/>
      <c r="Q1427" s="73"/>
    </row>
    <row r="1428" spans="1:17" s="75" customFormat="1" x14ac:dyDescent="0.3">
      <c r="A1428" s="72"/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P1428" s="73"/>
      <c r="Q1428" s="73"/>
    </row>
    <row r="1429" spans="1:17" s="75" customFormat="1" x14ac:dyDescent="0.3">
      <c r="A1429" s="72"/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P1429" s="73"/>
      <c r="Q1429" s="73"/>
    </row>
    <row r="1430" spans="1:17" s="75" customFormat="1" x14ac:dyDescent="0.3">
      <c r="A1430" s="72"/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P1430" s="73"/>
      <c r="Q1430" s="73"/>
    </row>
    <row r="1431" spans="1:17" s="75" customFormat="1" x14ac:dyDescent="0.3">
      <c r="A1431" s="72"/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P1431" s="73"/>
      <c r="Q1431" s="73"/>
    </row>
    <row r="1432" spans="1:17" s="75" customFormat="1" x14ac:dyDescent="0.3">
      <c r="A1432" s="72"/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P1432" s="73"/>
      <c r="Q1432" s="73"/>
    </row>
    <row r="1433" spans="1:17" s="75" customFormat="1" x14ac:dyDescent="0.3">
      <c r="A1433" s="72"/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P1433" s="73"/>
      <c r="Q1433" s="73"/>
    </row>
    <row r="1434" spans="1:17" s="75" customFormat="1" x14ac:dyDescent="0.3">
      <c r="A1434" s="72"/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P1434" s="73"/>
      <c r="Q1434" s="73"/>
    </row>
    <row r="1435" spans="1:17" s="75" customFormat="1" x14ac:dyDescent="0.3">
      <c r="A1435" s="72"/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P1435" s="73"/>
      <c r="Q1435" s="73"/>
    </row>
    <row r="1436" spans="1:17" s="75" customFormat="1" x14ac:dyDescent="0.3">
      <c r="A1436" s="72"/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P1436" s="73"/>
      <c r="Q1436" s="73"/>
    </row>
    <row r="1437" spans="1:17" s="75" customFormat="1" x14ac:dyDescent="0.3">
      <c r="A1437" s="72"/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P1437" s="73"/>
      <c r="Q1437" s="73"/>
    </row>
    <row r="1438" spans="1:17" s="75" customFormat="1" x14ac:dyDescent="0.3">
      <c r="A1438" s="72"/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P1438" s="73"/>
      <c r="Q1438" s="73"/>
    </row>
    <row r="1439" spans="1:17" s="75" customFormat="1" x14ac:dyDescent="0.3">
      <c r="A1439" s="72"/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P1439" s="73"/>
      <c r="Q1439" s="73"/>
    </row>
    <row r="1440" spans="1:17" s="75" customFormat="1" x14ac:dyDescent="0.3">
      <c r="A1440" s="72"/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P1440" s="73"/>
      <c r="Q1440" s="73"/>
    </row>
    <row r="1441" spans="1:17" s="75" customFormat="1" x14ac:dyDescent="0.3">
      <c r="A1441" s="72"/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P1441" s="73"/>
      <c r="Q1441" s="73"/>
    </row>
    <row r="1442" spans="1:17" s="75" customFormat="1" x14ac:dyDescent="0.3">
      <c r="A1442" s="72"/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P1442" s="73"/>
      <c r="Q1442" s="73"/>
    </row>
    <row r="1443" spans="1:17" s="75" customFormat="1" x14ac:dyDescent="0.3">
      <c r="A1443" s="72"/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P1443" s="73"/>
      <c r="Q1443" s="73"/>
    </row>
    <row r="1444" spans="1:17" s="75" customFormat="1" x14ac:dyDescent="0.3">
      <c r="A1444" s="72"/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P1444" s="73"/>
      <c r="Q1444" s="73"/>
    </row>
    <row r="1445" spans="1:17" s="75" customFormat="1" x14ac:dyDescent="0.3">
      <c r="A1445" s="72"/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P1445" s="73"/>
      <c r="Q1445" s="73"/>
    </row>
    <row r="1446" spans="1:17" s="75" customFormat="1" x14ac:dyDescent="0.3">
      <c r="A1446" s="72"/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P1446" s="73"/>
      <c r="Q1446" s="73"/>
    </row>
    <row r="1447" spans="1:17" s="75" customFormat="1" x14ac:dyDescent="0.3">
      <c r="A1447" s="72"/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P1447" s="73"/>
      <c r="Q1447" s="73"/>
    </row>
    <row r="1448" spans="1:17" s="75" customFormat="1" x14ac:dyDescent="0.3">
      <c r="A1448" s="72"/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P1448" s="73"/>
      <c r="Q1448" s="73"/>
    </row>
    <row r="1449" spans="1:17" s="75" customFormat="1" x14ac:dyDescent="0.3">
      <c r="A1449" s="72"/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P1449" s="73"/>
      <c r="Q1449" s="73"/>
    </row>
    <row r="1450" spans="1:17" s="75" customFormat="1" x14ac:dyDescent="0.3">
      <c r="A1450" s="72"/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P1450" s="73"/>
      <c r="Q1450" s="73"/>
    </row>
    <row r="1451" spans="1:17" s="75" customFormat="1" x14ac:dyDescent="0.3">
      <c r="A1451" s="72"/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P1451" s="73"/>
      <c r="Q1451" s="73"/>
    </row>
    <row r="1452" spans="1:17" s="75" customFormat="1" x14ac:dyDescent="0.3">
      <c r="A1452" s="72"/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P1452" s="73"/>
      <c r="Q1452" s="73"/>
    </row>
    <row r="1453" spans="1:17" s="75" customFormat="1" x14ac:dyDescent="0.3">
      <c r="A1453" s="72"/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P1453" s="73"/>
      <c r="Q1453" s="73"/>
    </row>
    <row r="1454" spans="1:17" s="75" customFormat="1" x14ac:dyDescent="0.3">
      <c r="A1454" s="72"/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P1454" s="73"/>
      <c r="Q1454" s="73"/>
    </row>
    <row r="1455" spans="1:17" s="75" customFormat="1" x14ac:dyDescent="0.3">
      <c r="A1455" s="72"/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P1455" s="73"/>
      <c r="Q1455" s="73"/>
    </row>
    <row r="1456" spans="1:17" s="75" customFormat="1" x14ac:dyDescent="0.3">
      <c r="A1456" s="72"/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P1456" s="73"/>
      <c r="Q1456" s="73"/>
    </row>
    <row r="1457" spans="1:17" s="75" customFormat="1" x14ac:dyDescent="0.3">
      <c r="A1457" s="72"/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P1457" s="73"/>
      <c r="Q1457" s="73"/>
    </row>
    <row r="1458" spans="1:17" s="75" customFormat="1" x14ac:dyDescent="0.3">
      <c r="A1458" s="72"/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P1458" s="73"/>
      <c r="Q1458" s="73"/>
    </row>
    <row r="1459" spans="1:17" s="75" customFormat="1" x14ac:dyDescent="0.3">
      <c r="A1459" s="72"/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P1459" s="73"/>
      <c r="Q1459" s="73"/>
    </row>
    <row r="1460" spans="1:17" s="75" customFormat="1" x14ac:dyDescent="0.3">
      <c r="A1460" s="72"/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P1460" s="73"/>
      <c r="Q1460" s="73"/>
    </row>
    <row r="1461" spans="1:17" s="75" customFormat="1" x14ac:dyDescent="0.3">
      <c r="A1461" s="72"/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P1461" s="73"/>
      <c r="Q1461" s="73"/>
    </row>
    <row r="1462" spans="1:17" s="75" customFormat="1" x14ac:dyDescent="0.3">
      <c r="A1462" s="72"/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P1462" s="73"/>
      <c r="Q1462" s="73"/>
    </row>
    <row r="1463" spans="1:17" s="75" customFormat="1" x14ac:dyDescent="0.3">
      <c r="A1463" s="72"/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P1463" s="73"/>
      <c r="Q1463" s="73"/>
    </row>
    <row r="1464" spans="1:17" s="75" customFormat="1" x14ac:dyDescent="0.3">
      <c r="A1464" s="72"/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P1464" s="73"/>
      <c r="Q1464" s="73"/>
    </row>
    <row r="1465" spans="1:17" s="75" customFormat="1" x14ac:dyDescent="0.3">
      <c r="A1465" s="72"/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P1465" s="73"/>
      <c r="Q1465" s="73"/>
    </row>
    <row r="1466" spans="1:17" s="75" customFormat="1" x14ac:dyDescent="0.3">
      <c r="A1466" s="72"/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P1466" s="73"/>
      <c r="Q1466" s="73"/>
    </row>
    <row r="1467" spans="1:17" s="75" customFormat="1" x14ac:dyDescent="0.3">
      <c r="A1467" s="72"/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P1467" s="73"/>
      <c r="Q1467" s="73"/>
    </row>
    <row r="1468" spans="1:17" s="75" customFormat="1" x14ac:dyDescent="0.3">
      <c r="A1468" s="72"/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P1468" s="73"/>
      <c r="Q1468" s="73"/>
    </row>
    <row r="1469" spans="1:17" s="75" customFormat="1" x14ac:dyDescent="0.3">
      <c r="A1469" s="72"/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P1469" s="73"/>
      <c r="Q1469" s="73"/>
    </row>
    <row r="1470" spans="1:17" s="75" customFormat="1" x14ac:dyDescent="0.3">
      <c r="A1470" s="72"/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P1470" s="73"/>
      <c r="Q1470" s="73"/>
    </row>
    <row r="1471" spans="1:17" s="75" customFormat="1" x14ac:dyDescent="0.3">
      <c r="A1471" s="72"/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P1471" s="73"/>
      <c r="Q1471" s="73"/>
    </row>
    <row r="1472" spans="1:17" s="75" customFormat="1" x14ac:dyDescent="0.3">
      <c r="A1472" s="72"/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P1472" s="73"/>
      <c r="Q1472" s="73"/>
    </row>
    <row r="1473" spans="1:17" s="75" customFormat="1" x14ac:dyDescent="0.3">
      <c r="A1473" s="72"/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P1473" s="73"/>
      <c r="Q1473" s="73"/>
    </row>
    <row r="1474" spans="1:17" s="75" customFormat="1" x14ac:dyDescent="0.3">
      <c r="A1474" s="72"/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P1474" s="73"/>
      <c r="Q1474" s="73"/>
    </row>
    <row r="1475" spans="1:17" s="75" customFormat="1" x14ac:dyDescent="0.3">
      <c r="A1475" s="72"/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P1475" s="73"/>
      <c r="Q1475" s="73"/>
    </row>
    <row r="1476" spans="1:17" s="75" customFormat="1" x14ac:dyDescent="0.3">
      <c r="A1476" s="72"/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P1476" s="73"/>
      <c r="Q1476" s="73"/>
    </row>
    <row r="1477" spans="1:17" s="75" customFormat="1" x14ac:dyDescent="0.3">
      <c r="A1477" s="72"/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P1477" s="73"/>
      <c r="Q1477" s="73"/>
    </row>
    <row r="1478" spans="1:17" s="75" customFormat="1" x14ac:dyDescent="0.3">
      <c r="A1478" s="72"/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P1478" s="73"/>
      <c r="Q1478" s="73"/>
    </row>
    <row r="1479" spans="1:17" s="75" customFormat="1" x14ac:dyDescent="0.3">
      <c r="A1479" s="72"/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P1479" s="73"/>
      <c r="Q1479" s="73"/>
    </row>
    <row r="1480" spans="1:17" s="75" customFormat="1" x14ac:dyDescent="0.3">
      <c r="A1480" s="72"/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P1480" s="73"/>
      <c r="Q1480" s="73"/>
    </row>
    <row r="1481" spans="1:17" s="75" customFormat="1" x14ac:dyDescent="0.3">
      <c r="A1481" s="72"/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P1481" s="73"/>
      <c r="Q1481" s="73"/>
    </row>
    <row r="1482" spans="1:17" s="75" customFormat="1" x14ac:dyDescent="0.3">
      <c r="A1482" s="72"/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P1482" s="73"/>
      <c r="Q1482" s="73"/>
    </row>
    <row r="1483" spans="1:17" s="75" customFormat="1" x14ac:dyDescent="0.3">
      <c r="A1483" s="72"/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P1483" s="73"/>
      <c r="Q1483" s="73"/>
    </row>
    <row r="1484" spans="1:17" s="75" customFormat="1" x14ac:dyDescent="0.3">
      <c r="A1484" s="72"/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P1484" s="73"/>
      <c r="Q1484" s="73"/>
    </row>
    <row r="1485" spans="1:17" s="75" customFormat="1" x14ac:dyDescent="0.3">
      <c r="A1485" s="72"/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P1485" s="73"/>
      <c r="Q1485" s="73"/>
    </row>
    <row r="1486" spans="1:17" s="75" customFormat="1" x14ac:dyDescent="0.3">
      <c r="A1486" s="72"/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P1486" s="73"/>
      <c r="Q1486" s="73"/>
    </row>
    <row r="1487" spans="1:17" s="75" customFormat="1" x14ac:dyDescent="0.3">
      <c r="A1487" s="72"/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P1487" s="73"/>
      <c r="Q1487" s="73"/>
    </row>
    <row r="1488" spans="1:17" s="75" customFormat="1" x14ac:dyDescent="0.3">
      <c r="A1488" s="72"/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P1488" s="73"/>
      <c r="Q1488" s="73"/>
    </row>
    <row r="1489" spans="1:17" s="75" customFormat="1" x14ac:dyDescent="0.3">
      <c r="A1489" s="72"/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P1489" s="73"/>
      <c r="Q1489" s="73"/>
    </row>
    <row r="1490" spans="1:17" s="75" customFormat="1" x14ac:dyDescent="0.3">
      <c r="A1490" s="72"/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P1490" s="73"/>
      <c r="Q1490" s="73"/>
    </row>
    <row r="1491" spans="1:17" s="75" customFormat="1" x14ac:dyDescent="0.3">
      <c r="A1491" s="72"/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P1491" s="73"/>
      <c r="Q1491" s="73"/>
    </row>
    <row r="1492" spans="1:17" s="75" customFormat="1" x14ac:dyDescent="0.3">
      <c r="A1492" s="72"/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P1492" s="73"/>
      <c r="Q1492" s="73"/>
    </row>
    <row r="1493" spans="1:17" s="75" customFormat="1" x14ac:dyDescent="0.3">
      <c r="A1493" s="72"/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P1493" s="73"/>
      <c r="Q1493" s="73"/>
    </row>
    <row r="1494" spans="1:17" s="75" customFormat="1" x14ac:dyDescent="0.3">
      <c r="A1494" s="72"/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P1494" s="73"/>
      <c r="Q1494" s="73"/>
    </row>
    <row r="1495" spans="1:17" s="75" customFormat="1" x14ac:dyDescent="0.3">
      <c r="A1495" s="72"/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P1495" s="73"/>
      <c r="Q1495" s="73"/>
    </row>
    <row r="1496" spans="1:17" s="75" customFormat="1" x14ac:dyDescent="0.3">
      <c r="A1496" s="72"/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P1496" s="73"/>
      <c r="Q1496" s="73"/>
    </row>
    <row r="1497" spans="1:17" s="75" customFormat="1" x14ac:dyDescent="0.3">
      <c r="A1497" s="72"/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P1497" s="73"/>
      <c r="Q1497" s="73"/>
    </row>
    <row r="1498" spans="1:17" s="75" customFormat="1" x14ac:dyDescent="0.3">
      <c r="A1498" s="72"/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P1498" s="73"/>
      <c r="Q1498" s="73"/>
    </row>
    <row r="1499" spans="1:17" s="75" customFormat="1" x14ac:dyDescent="0.3">
      <c r="A1499" s="72"/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P1499" s="73"/>
      <c r="Q1499" s="73"/>
    </row>
    <row r="1500" spans="1:17" s="75" customFormat="1" x14ac:dyDescent="0.3">
      <c r="A1500" s="72"/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P1500" s="73"/>
      <c r="Q1500" s="73"/>
    </row>
    <row r="1501" spans="1:17" s="75" customFormat="1" x14ac:dyDescent="0.3">
      <c r="A1501" s="72"/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P1501" s="73"/>
      <c r="Q1501" s="73"/>
    </row>
    <row r="1502" spans="1:17" s="75" customFormat="1" x14ac:dyDescent="0.3">
      <c r="A1502" s="72"/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P1502" s="73"/>
      <c r="Q1502" s="73"/>
    </row>
    <row r="1503" spans="1:17" s="75" customFormat="1" x14ac:dyDescent="0.3">
      <c r="A1503" s="72"/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P1503" s="73"/>
      <c r="Q1503" s="73"/>
    </row>
    <row r="1504" spans="1:17" s="75" customFormat="1" x14ac:dyDescent="0.3">
      <c r="A1504" s="72"/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P1504" s="73"/>
      <c r="Q1504" s="73"/>
    </row>
    <row r="1505" spans="1:17" s="75" customFormat="1" x14ac:dyDescent="0.3">
      <c r="A1505" s="72"/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P1505" s="73"/>
      <c r="Q1505" s="73"/>
    </row>
    <row r="1506" spans="1:17" s="75" customFormat="1" x14ac:dyDescent="0.3">
      <c r="A1506" s="72"/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P1506" s="73"/>
      <c r="Q1506" s="73"/>
    </row>
    <row r="1507" spans="1:17" s="75" customFormat="1" x14ac:dyDescent="0.3">
      <c r="A1507" s="72"/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P1507" s="73"/>
      <c r="Q1507" s="73"/>
    </row>
    <row r="1508" spans="1:17" s="75" customFormat="1" x14ac:dyDescent="0.3">
      <c r="A1508" s="72"/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P1508" s="73"/>
      <c r="Q1508" s="73"/>
    </row>
    <row r="1509" spans="1:17" s="75" customFormat="1" x14ac:dyDescent="0.3">
      <c r="A1509" s="72"/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P1509" s="73"/>
      <c r="Q1509" s="73"/>
    </row>
    <row r="1510" spans="1:17" s="75" customFormat="1" x14ac:dyDescent="0.3">
      <c r="A1510" s="72"/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P1510" s="73"/>
      <c r="Q1510" s="73"/>
    </row>
    <row r="1511" spans="1:17" s="75" customFormat="1" x14ac:dyDescent="0.3">
      <c r="A1511" s="72"/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P1511" s="73"/>
      <c r="Q1511" s="73"/>
    </row>
    <row r="1512" spans="1:17" s="75" customFormat="1" x14ac:dyDescent="0.3">
      <c r="A1512" s="72"/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P1512" s="73"/>
      <c r="Q1512" s="73"/>
    </row>
    <row r="1513" spans="1:17" s="75" customFormat="1" x14ac:dyDescent="0.3">
      <c r="A1513" s="72"/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P1513" s="73"/>
      <c r="Q1513" s="73"/>
    </row>
    <row r="1514" spans="1:17" s="75" customFormat="1" x14ac:dyDescent="0.3">
      <c r="A1514" s="72"/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P1514" s="73"/>
      <c r="Q1514" s="73"/>
    </row>
    <row r="1515" spans="1:17" s="75" customFormat="1" x14ac:dyDescent="0.3">
      <c r="A1515" s="72"/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P1515" s="73"/>
      <c r="Q1515" s="73"/>
    </row>
    <row r="1516" spans="1:17" s="75" customFormat="1" x14ac:dyDescent="0.3">
      <c r="A1516" s="72"/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P1516" s="73"/>
      <c r="Q1516" s="73"/>
    </row>
    <row r="1517" spans="1:17" s="75" customFormat="1" x14ac:dyDescent="0.3">
      <c r="A1517" s="72"/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P1517" s="73"/>
      <c r="Q1517" s="73"/>
    </row>
    <row r="1518" spans="1:17" s="75" customFormat="1" x14ac:dyDescent="0.3">
      <c r="A1518" s="72"/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P1518" s="73"/>
      <c r="Q1518" s="73"/>
    </row>
    <row r="1519" spans="1:17" s="75" customFormat="1" x14ac:dyDescent="0.3">
      <c r="A1519" s="72"/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P1519" s="73"/>
      <c r="Q1519" s="73"/>
    </row>
    <row r="1520" spans="1:17" s="75" customFormat="1" x14ac:dyDescent="0.3">
      <c r="A1520" s="72"/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P1520" s="73"/>
      <c r="Q1520" s="73"/>
    </row>
    <row r="1521" spans="1:17" s="75" customFormat="1" x14ac:dyDescent="0.3">
      <c r="A1521" s="72"/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P1521" s="73"/>
      <c r="Q1521" s="73"/>
    </row>
    <row r="1522" spans="1:17" s="75" customFormat="1" x14ac:dyDescent="0.3">
      <c r="A1522" s="72"/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P1522" s="73"/>
      <c r="Q1522" s="73"/>
    </row>
    <row r="1523" spans="1:17" s="75" customFormat="1" x14ac:dyDescent="0.3">
      <c r="A1523" s="72"/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P1523" s="73"/>
      <c r="Q1523" s="73"/>
    </row>
    <row r="1524" spans="1:17" s="75" customFormat="1" x14ac:dyDescent="0.3">
      <c r="A1524" s="72"/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P1524" s="73"/>
      <c r="Q1524" s="73"/>
    </row>
    <row r="1525" spans="1:17" s="75" customFormat="1" x14ac:dyDescent="0.3">
      <c r="A1525" s="72"/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P1525" s="73"/>
      <c r="Q1525" s="73"/>
    </row>
    <row r="1526" spans="1:17" s="75" customFormat="1" x14ac:dyDescent="0.3">
      <c r="A1526" s="72"/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P1526" s="73"/>
      <c r="Q1526" s="73"/>
    </row>
    <row r="1527" spans="1:17" s="75" customFormat="1" x14ac:dyDescent="0.3">
      <c r="A1527" s="72"/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P1527" s="73"/>
      <c r="Q1527" s="73"/>
    </row>
    <row r="1528" spans="1:17" s="75" customFormat="1" x14ac:dyDescent="0.3">
      <c r="A1528" s="72"/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P1528" s="73"/>
      <c r="Q1528" s="73"/>
    </row>
    <row r="1529" spans="1:17" s="75" customFormat="1" x14ac:dyDescent="0.3">
      <c r="A1529" s="72"/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P1529" s="73"/>
      <c r="Q1529" s="73"/>
    </row>
    <row r="1530" spans="1:17" s="75" customFormat="1" x14ac:dyDescent="0.3">
      <c r="A1530" s="72"/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P1530" s="73"/>
      <c r="Q1530" s="73"/>
    </row>
    <row r="1531" spans="1:17" s="75" customFormat="1" x14ac:dyDescent="0.3">
      <c r="A1531" s="72"/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P1531" s="73"/>
      <c r="Q1531" s="73"/>
    </row>
    <row r="1532" spans="1:17" s="75" customFormat="1" x14ac:dyDescent="0.3">
      <c r="A1532" s="72"/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P1532" s="73"/>
      <c r="Q1532" s="73"/>
    </row>
    <row r="1533" spans="1:17" s="75" customFormat="1" x14ac:dyDescent="0.3">
      <c r="A1533" s="72"/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P1533" s="73"/>
      <c r="Q1533" s="73"/>
    </row>
    <row r="1534" spans="1:17" s="75" customFormat="1" x14ac:dyDescent="0.3">
      <c r="A1534" s="72"/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P1534" s="73"/>
      <c r="Q1534" s="73"/>
    </row>
    <row r="1535" spans="1:17" s="75" customFormat="1" x14ac:dyDescent="0.3">
      <c r="A1535" s="72"/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P1535" s="73"/>
      <c r="Q1535" s="73"/>
    </row>
    <row r="1536" spans="1:17" s="75" customFormat="1" x14ac:dyDescent="0.3">
      <c r="A1536" s="72"/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P1536" s="73"/>
      <c r="Q1536" s="73"/>
    </row>
    <row r="1537" spans="1:17" s="75" customFormat="1" x14ac:dyDescent="0.3">
      <c r="A1537" s="72"/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P1537" s="73"/>
      <c r="Q1537" s="73"/>
    </row>
    <row r="1538" spans="1:17" s="75" customFormat="1" x14ac:dyDescent="0.3">
      <c r="A1538" s="72"/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P1538" s="73"/>
      <c r="Q1538" s="73"/>
    </row>
    <row r="1539" spans="1:17" s="75" customFormat="1" x14ac:dyDescent="0.3">
      <c r="A1539" s="72"/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P1539" s="73"/>
      <c r="Q1539" s="73"/>
    </row>
    <row r="1540" spans="1:17" s="75" customFormat="1" x14ac:dyDescent="0.3">
      <c r="A1540" s="72"/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P1540" s="73"/>
      <c r="Q1540" s="73"/>
    </row>
    <row r="1541" spans="1:17" s="75" customFormat="1" x14ac:dyDescent="0.3">
      <c r="A1541" s="72"/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P1541" s="73"/>
      <c r="Q1541" s="73"/>
    </row>
    <row r="1542" spans="1:17" s="75" customFormat="1" x14ac:dyDescent="0.3">
      <c r="A1542" s="72"/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P1542" s="73"/>
      <c r="Q1542" s="73"/>
    </row>
    <row r="1543" spans="1:17" s="75" customFormat="1" x14ac:dyDescent="0.3">
      <c r="A1543" s="72"/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P1543" s="73"/>
      <c r="Q1543" s="73"/>
    </row>
    <row r="1544" spans="1:17" s="75" customFormat="1" x14ac:dyDescent="0.3">
      <c r="A1544" s="72"/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P1544" s="73"/>
      <c r="Q1544" s="73"/>
    </row>
    <row r="1545" spans="1:17" s="75" customFormat="1" x14ac:dyDescent="0.3">
      <c r="A1545" s="72"/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P1545" s="73"/>
      <c r="Q1545" s="73"/>
    </row>
    <row r="1546" spans="1:17" s="75" customFormat="1" x14ac:dyDescent="0.3">
      <c r="A1546" s="72"/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P1546" s="73"/>
      <c r="Q1546" s="73"/>
    </row>
    <row r="1547" spans="1:17" s="75" customFormat="1" x14ac:dyDescent="0.3">
      <c r="A1547" s="72"/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P1547" s="73"/>
      <c r="Q1547" s="73"/>
    </row>
    <row r="1548" spans="1:17" s="75" customFormat="1" x14ac:dyDescent="0.3">
      <c r="A1548" s="72"/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P1548" s="73"/>
      <c r="Q1548" s="73"/>
    </row>
    <row r="1549" spans="1:17" s="75" customFormat="1" x14ac:dyDescent="0.3">
      <c r="A1549" s="72"/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P1549" s="73"/>
      <c r="Q1549" s="73"/>
    </row>
    <row r="1550" spans="1:17" s="75" customFormat="1" x14ac:dyDescent="0.3">
      <c r="A1550" s="72"/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P1550" s="73"/>
      <c r="Q1550" s="73"/>
    </row>
    <row r="1551" spans="1:17" s="75" customFormat="1" x14ac:dyDescent="0.3">
      <c r="A1551" s="72"/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P1551" s="73"/>
      <c r="Q1551" s="73"/>
    </row>
    <row r="1552" spans="1:17" s="75" customFormat="1" x14ac:dyDescent="0.3">
      <c r="A1552" s="72"/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P1552" s="73"/>
      <c r="Q1552" s="73"/>
    </row>
    <row r="1553" spans="1:17" s="75" customFormat="1" x14ac:dyDescent="0.3">
      <c r="A1553" s="72"/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P1553" s="73"/>
      <c r="Q1553" s="73"/>
    </row>
    <row r="1554" spans="1:17" s="75" customFormat="1" x14ac:dyDescent="0.3">
      <c r="A1554" s="72"/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P1554" s="73"/>
      <c r="Q1554" s="73"/>
    </row>
    <row r="1555" spans="1:17" s="75" customFormat="1" x14ac:dyDescent="0.3">
      <c r="A1555" s="72"/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P1555" s="73"/>
      <c r="Q1555" s="73"/>
    </row>
    <row r="1556" spans="1:17" s="75" customFormat="1" x14ac:dyDescent="0.3">
      <c r="A1556" s="72"/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P1556" s="73"/>
      <c r="Q1556" s="73"/>
    </row>
    <row r="1557" spans="1:17" s="75" customFormat="1" x14ac:dyDescent="0.3">
      <c r="A1557" s="72"/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P1557" s="73"/>
      <c r="Q1557" s="73"/>
    </row>
    <row r="1558" spans="1:17" s="75" customFormat="1" x14ac:dyDescent="0.3">
      <c r="A1558" s="72"/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P1558" s="73"/>
      <c r="Q1558" s="73"/>
    </row>
    <row r="1559" spans="1:17" s="75" customFormat="1" x14ac:dyDescent="0.3">
      <c r="A1559" s="72"/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P1559" s="73"/>
      <c r="Q1559" s="73"/>
    </row>
    <row r="1560" spans="1:17" s="75" customFormat="1" x14ac:dyDescent="0.3">
      <c r="A1560" s="72"/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P1560" s="73"/>
      <c r="Q1560" s="73"/>
    </row>
    <row r="1561" spans="1:17" s="75" customFormat="1" x14ac:dyDescent="0.3">
      <c r="A1561" s="72"/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P1561" s="73"/>
      <c r="Q1561" s="73"/>
    </row>
    <row r="1562" spans="1:17" s="75" customFormat="1" x14ac:dyDescent="0.3">
      <c r="A1562" s="72"/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P1562" s="73"/>
      <c r="Q1562" s="73"/>
    </row>
    <row r="1563" spans="1:17" s="75" customFormat="1" x14ac:dyDescent="0.3">
      <c r="A1563" s="72"/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P1563" s="73"/>
      <c r="Q1563" s="73"/>
    </row>
    <row r="1564" spans="1:17" s="75" customFormat="1" x14ac:dyDescent="0.3">
      <c r="A1564" s="72"/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P1564" s="73"/>
      <c r="Q1564" s="73"/>
    </row>
    <row r="1565" spans="1:17" s="75" customFormat="1" x14ac:dyDescent="0.3">
      <c r="A1565" s="72"/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P1565" s="73"/>
      <c r="Q1565" s="73"/>
    </row>
    <row r="1566" spans="1:17" s="75" customFormat="1" x14ac:dyDescent="0.3">
      <c r="A1566" s="72"/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P1566" s="73"/>
      <c r="Q1566" s="73"/>
    </row>
    <row r="1567" spans="1:17" s="75" customFormat="1" x14ac:dyDescent="0.3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P1567" s="73"/>
      <c r="Q1567" s="73"/>
    </row>
    <row r="1568" spans="1:17" s="75" customFormat="1" x14ac:dyDescent="0.3">
      <c r="A1568" s="72"/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P1568" s="73"/>
      <c r="Q1568" s="73"/>
    </row>
    <row r="1569" spans="1:17" s="75" customFormat="1" x14ac:dyDescent="0.3">
      <c r="A1569" s="72"/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P1569" s="73"/>
      <c r="Q1569" s="73"/>
    </row>
    <row r="1570" spans="1:17" s="75" customFormat="1" x14ac:dyDescent="0.3">
      <c r="A1570" s="72"/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P1570" s="73"/>
      <c r="Q1570" s="73"/>
    </row>
    <row r="1571" spans="1:17" s="75" customFormat="1" x14ac:dyDescent="0.3">
      <c r="A1571" s="72"/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P1571" s="73"/>
      <c r="Q1571" s="73"/>
    </row>
    <row r="1572" spans="1:17" s="75" customFormat="1" x14ac:dyDescent="0.3">
      <c r="A1572" s="72"/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P1572" s="73"/>
      <c r="Q1572" s="73"/>
    </row>
    <row r="1573" spans="1:17" s="75" customFormat="1" x14ac:dyDescent="0.3">
      <c r="A1573" s="72"/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P1573" s="73"/>
      <c r="Q1573" s="73"/>
    </row>
    <row r="1574" spans="1:17" s="75" customFormat="1" x14ac:dyDescent="0.3">
      <c r="A1574" s="72"/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P1574" s="73"/>
      <c r="Q1574" s="73"/>
    </row>
    <row r="1575" spans="1:17" s="75" customFormat="1" x14ac:dyDescent="0.3">
      <c r="A1575" s="72"/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P1575" s="73"/>
      <c r="Q1575" s="73"/>
    </row>
    <row r="1576" spans="1:17" s="75" customFormat="1" x14ac:dyDescent="0.3">
      <c r="A1576" s="72"/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P1576" s="73"/>
      <c r="Q1576" s="73"/>
    </row>
    <row r="1577" spans="1:17" s="75" customFormat="1" x14ac:dyDescent="0.3">
      <c r="A1577" s="72"/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P1577" s="73"/>
      <c r="Q1577" s="73"/>
    </row>
    <row r="1578" spans="1:17" s="75" customFormat="1" x14ac:dyDescent="0.3">
      <c r="A1578" s="72"/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P1578" s="73"/>
      <c r="Q1578" s="73"/>
    </row>
    <row r="1579" spans="1:17" s="75" customFormat="1" x14ac:dyDescent="0.3">
      <c r="A1579" s="72"/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P1579" s="73"/>
      <c r="Q1579" s="73"/>
    </row>
    <row r="1580" spans="1:17" s="75" customFormat="1" x14ac:dyDescent="0.3">
      <c r="A1580" s="72"/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P1580" s="73"/>
      <c r="Q1580" s="73"/>
    </row>
    <row r="1581" spans="1:17" s="75" customFormat="1" x14ac:dyDescent="0.3">
      <c r="A1581" s="72"/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P1581" s="73"/>
      <c r="Q1581" s="73"/>
    </row>
    <row r="1582" spans="1:17" s="75" customFormat="1" x14ac:dyDescent="0.3">
      <c r="A1582" s="72"/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P1582" s="73"/>
      <c r="Q1582" s="73"/>
    </row>
    <row r="1583" spans="1:17" s="75" customFormat="1" x14ac:dyDescent="0.3">
      <c r="A1583" s="72"/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P1583" s="73"/>
      <c r="Q1583" s="73"/>
    </row>
    <row r="1584" spans="1:17" s="75" customFormat="1" x14ac:dyDescent="0.3">
      <c r="A1584" s="72"/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P1584" s="73"/>
      <c r="Q1584" s="73"/>
    </row>
    <row r="1585" spans="1:17" s="75" customFormat="1" x14ac:dyDescent="0.3">
      <c r="A1585" s="72"/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P1585" s="73"/>
      <c r="Q1585" s="73"/>
    </row>
    <row r="1586" spans="1:17" s="75" customFormat="1" x14ac:dyDescent="0.3">
      <c r="A1586" s="72"/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P1586" s="73"/>
      <c r="Q1586" s="73"/>
    </row>
    <row r="1587" spans="1:17" s="75" customFormat="1" x14ac:dyDescent="0.3">
      <c r="A1587" s="72"/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P1587" s="73"/>
      <c r="Q1587" s="73"/>
    </row>
    <row r="1588" spans="1:17" s="75" customFormat="1" x14ac:dyDescent="0.3">
      <c r="A1588" s="72"/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P1588" s="73"/>
      <c r="Q1588" s="73"/>
    </row>
    <row r="1589" spans="1:17" s="75" customFormat="1" x14ac:dyDescent="0.3">
      <c r="A1589" s="72"/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P1589" s="73"/>
      <c r="Q1589" s="73"/>
    </row>
    <row r="1590" spans="1:17" s="75" customFormat="1" x14ac:dyDescent="0.3">
      <c r="A1590" s="72"/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P1590" s="73"/>
      <c r="Q1590" s="73"/>
    </row>
    <row r="1591" spans="1:17" s="75" customFormat="1" x14ac:dyDescent="0.3">
      <c r="A1591" s="72"/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P1591" s="73"/>
      <c r="Q1591" s="73"/>
    </row>
    <row r="1592" spans="1:17" s="75" customFormat="1" x14ac:dyDescent="0.3">
      <c r="A1592" s="72"/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P1592" s="73"/>
      <c r="Q1592" s="73"/>
    </row>
    <row r="1593" spans="1:17" s="75" customFormat="1" x14ac:dyDescent="0.3">
      <c r="A1593" s="72"/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P1593" s="73"/>
      <c r="Q1593" s="73"/>
    </row>
    <row r="1594" spans="1:17" s="75" customFormat="1" x14ac:dyDescent="0.3">
      <c r="A1594" s="72"/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P1594" s="73"/>
      <c r="Q1594" s="73"/>
    </row>
    <row r="1595" spans="1:17" s="75" customFormat="1" x14ac:dyDescent="0.3">
      <c r="A1595" s="72"/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P1595" s="73"/>
      <c r="Q1595" s="73"/>
    </row>
    <row r="1596" spans="1:17" s="75" customFormat="1" x14ac:dyDescent="0.3">
      <c r="A1596" s="72"/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P1596" s="73"/>
      <c r="Q1596" s="73"/>
    </row>
    <row r="1597" spans="1:17" s="75" customFormat="1" x14ac:dyDescent="0.3">
      <c r="A1597" s="72"/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P1597" s="73"/>
      <c r="Q1597" s="73"/>
    </row>
    <row r="1598" spans="1:17" s="75" customFormat="1" x14ac:dyDescent="0.3">
      <c r="A1598" s="72"/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P1598" s="73"/>
      <c r="Q1598" s="73"/>
    </row>
    <row r="1599" spans="1:17" s="75" customFormat="1" x14ac:dyDescent="0.3">
      <c r="A1599" s="72"/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P1599" s="73"/>
      <c r="Q1599" s="73"/>
    </row>
    <row r="1600" spans="1:17" s="75" customFormat="1" x14ac:dyDescent="0.3">
      <c r="A1600" s="72"/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P1600" s="73"/>
      <c r="Q1600" s="73"/>
    </row>
    <row r="1601" spans="1:17" s="75" customFormat="1" x14ac:dyDescent="0.3">
      <c r="A1601" s="72"/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P1601" s="73"/>
      <c r="Q1601" s="73"/>
    </row>
    <row r="1602" spans="1:17" s="75" customFormat="1" x14ac:dyDescent="0.3">
      <c r="A1602" s="72"/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P1602" s="73"/>
      <c r="Q1602" s="73"/>
    </row>
    <row r="1603" spans="1:17" s="75" customFormat="1" x14ac:dyDescent="0.3">
      <c r="A1603" s="72"/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P1603" s="73"/>
      <c r="Q1603" s="73"/>
    </row>
    <row r="1604" spans="1:17" s="75" customFormat="1" x14ac:dyDescent="0.3">
      <c r="A1604" s="72"/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P1604" s="73"/>
      <c r="Q1604" s="73"/>
    </row>
    <row r="1605" spans="1:17" s="75" customFormat="1" x14ac:dyDescent="0.3">
      <c r="A1605" s="72"/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P1605" s="73"/>
      <c r="Q1605" s="73"/>
    </row>
    <row r="1606" spans="1:17" s="75" customFormat="1" x14ac:dyDescent="0.3">
      <c r="A1606" s="72"/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P1606" s="73"/>
      <c r="Q1606" s="73"/>
    </row>
    <row r="1607" spans="1:17" s="75" customFormat="1" x14ac:dyDescent="0.3">
      <c r="A1607" s="72"/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P1607" s="73"/>
      <c r="Q1607" s="73"/>
    </row>
    <row r="1608" spans="1:17" s="75" customFormat="1" x14ac:dyDescent="0.3">
      <c r="A1608" s="72"/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P1608" s="73"/>
      <c r="Q1608" s="73"/>
    </row>
    <row r="1609" spans="1:17" s="75" customFormat="1" x14ac:dyDescent="0.3">
      <c r="A1609" s="72"/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P1609" s="73"/>
      <c r="Q1609" s="73"/>
    </row>
    <row r="1610" spans="1:17" s="75" customFormat="1" x14ac:dyDescent="0.3">
      <c r="A1610" s="72"/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P1610" s="73"/>
      <c r="Q1610" s="73"/>
    </row>
    <row r="1611" spans="1:17" s="75" customFormat="1" x14ac:dyDescent="0.3">
      <c r="A1611" s="72"/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P1611" s="73"/>
      <c r="Q1611" s="73"/>
    </row>
    <row r="1612" spans="1:17" s="75" customFormat="1" x14ac:dyDescent="0.3">
      <c r="A1612" s="72"/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P1612" s="73"/>
      <c r="Q1612" s="73"/>
    </row>
    <row r="1613" spans="1:17" s="75" customFormat="1" x14ac:dyDescent="0.3">
      <c r="A1613" s="72"/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P1613" s="73"/>
      <c r="Q1613" s="73"/>
    </row>
    <row r="1614" spans="1:17" s="75" customFormat="1" x14ac:dyDescent="0.3">
      <c r="A1614" s="72"/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P1614" s="73"/>
      <c r="Q1614" s="73"/>
    </row>
    <row r="1615" spans="1:17" s="75" customFormat="1" x14ac:dyDescent="0.3">
      <c r="A1615" s="72"/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P1615" s="73"/>
      <c r="Q1615" s="73"/>
    </row>
    <row r="1616" spans="1:17" s="75" customFormat="1" x14ac:dyDescent="0.3">
      <c r="A1616" s="72"/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P1616" s="73"/>
      <c r="Q1616" s="73"/>
    </row>
    <row r="1617" spans="1:17" s="75" customFormat="1" x14ac:dyDescent="0.3">
      <c r="A1617" s="72"/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P1617" s="73"/>
      <c r="Q1617" s="73"/>
    </row>
    <row r="1618" spans="1:17" s="75" customFormat="1" x14ac:dyDescent="0.3">
      <c r="A1618" s="72"/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P1618" s="73"/>
      <c r="Q1618" s="73"/>
    </row>
    <row r="1619" spans="1:17" s="75" customFormat="1" x14ac:dyDescent="0.3">
      <c r="A1619" s="72"/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P1619" s="73"/>
      <c r="Q1619" s="73"/>
    </row>
    <row r="1620" spans="1:17" s="75" customFormat="1" x14ac:dyDescent="0.3">
      <c r="A1620" s="72"/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P1620" s="73"/>
      <c r="Q1620" s="73"/>
    </row>
    <row r="1621" spans="1:17" s="75" customFormat="1" x14ac:dyDescent="0.3">
      <c r="A1621" s="72"/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P1621" s="73"/>
      <c r="Q1621" s="73"/>
    </row>
    <row r="1622" spans="1:17" s="75" customFormat="1" x14ac:dyDescent="0.3">
      <c r="A1622" s="72"/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P1622" s="73"/>
      <c r="Q1622" s="73"/>
    </row>
    <row r="1623" spans="1:17" s="75" customFormat="1" x14ac:dyDescent="0.3">
      <c r="A1623" s="72"/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P1623" s="73"/>
      <c r="Q1623" s="73"/>
    </row>
    <row r="1624" spans="1:17" s="75" customFormat="1" x14ac:dyDescent="0.3">
      <c r="A1624" s="72"/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P1624" s="73"/>
      <c r="Q1624" s="73"/>
    </row>
    <row r="1625" spans="1:17" s="75" customFormat="1" x14ac:dyDescent="0.3">
      <c r="A1625" s="72"/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P1625" s="73"/>
      <c r="Q1625" s="73"/>
    </row>
    <row r="1626" spans="1:17" s="75" customFormat="1" x14ac:dyDescent="0.3">
      <c r="A1626" s="72"/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P1626" s="73"/>
      <c r="Q1626" s="73"/>
    </row>
    <row r="1627" spans="1:17" s="75" customFormat="1" x14ac:dyDescent="0.3">
      <c r="A1627" s="72"/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P1627" s="73"/>
      <c r="Q1627" s="73"/>
    </row>
    <row r="1628" spans="1:17" s="75" customFormat="1" x14ac:dyDescent="0.3">
      <c r="A1628" s="72"/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P1628" s="73"/>
      <c r="Q1628" s="73"/>
    </row>
    <row r="1629" spans="1:17" s="75" customFormat="1" x14ac:dyDescent="0.3">
      <c r="A1629" s="72"/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P1629" s="73"/>
      <c r="Q1629" s="73"/>
    </row>
    <row r="1630" spans="1:17" s="75" customFormat="1" x14ac:dyDescent="0.3">
      <c r="A1630" s="72"/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P1630" s="73"/>
      <c r="Q1630" s="73"/>
    </row>
    <row r="1631" spans="1:17" s="75" customFormat="1" x14ac:dyDescent="0.3">
      <c r="A1631" s="72"/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P1631" s="73"/>
      <c r="Q1631" s="73"/>
    </row>
    <row r="1632" spans="1:17" s="75" customFormat="1" x14ac:dyDescent="0.3">
      <c r="A1632" s="72"/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P1632" s="73"/>
      <c r="Q1632" s="73"/>
    </row>
    <row r="1633" spans="1:17" s="75" customFormat="1" x14ac:dyDescent="0.3">
      <c r="A1633" s="72"/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P1633" s="73"/>
      <c r="Q1633" s="73"/>
    </row>
    <row r="1634" spans="1:17" s="75" customFormat="1" x14ac:dyDescent="0.3">
      <c r="A1634" s="72"/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P1634" s="73"/>
      <c r="Q1634" s="73"/>
    </row>
    <row r="1635" spans="1:17" s="75" customFormat="1" x14ac:dyDescent="0.3">
      <c r="A1635" s="72"/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P1635" s="73"/>
      <c r="Q1635" s="73"/>
    </row>
    <row r="1636" spans="1:17" s="75" customFormat="1" x14ac:dyDescent="0.3">
      <c r="A1636" s="72"/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P1636" s="73"/>
      <c r="Q1636" s="73"/>
    </row>
    <row r="1637" spans="1:17" s="75" customFormat="1" x14ac:dyDescent="0.3">
      <c r="A1637" s="72"/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P1637" s="73"/>
      <c r="Q1637" s="73"/>
    </row>
    <row r="1638" spans="1:17" s="75" customFormat="1" x14ac:dyDescent="0.3">
      <c r="A1638" s="72"/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P1638" s="73"/>
      <c r="Q1638" s="73"/>
    </row>
    <row r="1639" spans="1:17" s="75" customFormat="1" x14ac:dyDescent="0.3">
      <c r="A1639" s="72"/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P1639" s="73"/>
      <c r="Q1639" s="73"/>
    </row>
    <row r="1640" spans="1:17" s="75" customFormat="1" x14ac:dyDescent="0.3">
      <c r="A1640" s="72"/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P1640" s="73"/>
      <c r="Q1640" s="73"/>
    </row>
    <row r="1641" spans="1:17" s="75" customFormat="1" x14ac:dyDescent="0.3">
      <c r="A1641" s="72"/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P1641" s="73"/>
      <c r="Q1641" s="73"/>
    </row>
    <row r="1642" spans="1:17" s="75" customFormat="1" x14ac:dyDescent="0.3">
      <c r="A1642" s="72"/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P1642" s="73"/>
      <c r="Q1642" s="73"/>
    </row>
    <row r="1643" spans="1:17" s="75" customFormat="1" x14ac:dyDescent="0.3">
      <c r="A1643" s="72"/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P1643" s="73"/>
      <c r="Q1643" s="73"/>
    </row>
    <row r="1644" spans="1:17" s="75" customFormat="1" x14ac:dyDescent="0.3">
      <c r="A1644" s="72"/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P1644" s="73"/>
      <c r="Q1644" s="73"/>
    </row>
    <row r="1645" spans="1:17" s="75" customFormat="1" x14ac:dyDescent="0.3">
      <c r="A1645" s="72"/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P1645" s="73"/>
      <c r="Q1645" s="73"/>
    </row>
    <row r="1646" spans="1:17" s="75" customFormat="1" x14ac:dyDescent="0.3">
      <c r="A1646" s="72"/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P1646" s="73"/>
      <c r="Q1646" s="73"/>
    </row>
    <row r="1647" spans="1:17" s="75" customFormat="1" x14ac:dyDescent="0.3">
      <c r="A1647" s="72"/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P1647" s="73"/>
      <c r="Q1647" s="73"/>
    </row>
    <row r="1648" spans="1:17" s="75" customFormat="1" x14ac:dyDescent="0.3">
      <c r="A1648" s="72"/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P1648" s="73"/>
      <c r="Q1648" s="73"/>
    </row>
    <row r="1649" spans="1:17" s="75" customFormat="1" x14ac:dyDescent="0.3">
      <c r="A1649" s="72"/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P1649" s="73"/>
      <c r="Q1649" s="73"/>
    </row>
    <row r="1650" spans="1:17" s="75" customFormat="1" x14ac:dyDescent="0.3">
      <c r="A1650" s="72"/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P1650" s="73"/>
      <c r="Q1650" s="73"/>
    </row>
    <row r="1651" spans="1:17" s="75" customFormat="1" x14ac:dyDescent="0.3">
      <c r="A1651" s="72"/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P1651" s="73"/>
      <c r="Q1651" s="73"/>
    </row>
    <row r="1652" spans="1:17" s="75" customFormat="1" x14ac:dyDescent="0.3">
      <c r="A1652" s="72"/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P1652" s="73"/>
      <c r="Q1652" s="73"/>
    </row>
    <row r="1653" spans="1:17" s="75" customFormat="1" x14ac:dyDescent="0.3">
      <c r="A1653" s="72"/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P1653" s="73"/>
      <c r="Q1653" s="73"/>
    </row>
    <row r="1654" spans="1:17" s="75" customFormat="1" x14ac:dyDescent="0.3">
      <c r="A1654" s="72"/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P1654" s="73"/>
      <c r="Q1654" s="73"/>
    </row>
    <row r="1655" spans="1:17" s="75" customFormat="1" x14ac:dyDescent="0.3">
      <c r="A1655" s="72"/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P1655" s="73"/>
      <c r="Q1655" s="73"/>
    </row>
    <row r="1656" spans="1:17" s="75" customFormat="1" x14ac:dyDescent="0.3">
      <c r="A1656" s="72"/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P1656" s="73"/>
      <c r="Q1656" s="73"/>
    </row>
    <row r="1657" spans="1:17" s="75" customFormat="1" x14ac:dyDescent="0.3">
      <c r="A1657" s="72"/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P1657" s="73"/>
      <c r="Q1657" s="73"/>
    </row>
    <row r="1658" spans="1:17" s="75" customFormat="1" x14ac:dyDescent="0.3">
      <c r="A1658" s="72"/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P1658" s="73"/>
      <c r="Q1658" s="73"/>
    </row>
    <row r="1659" spans="1:17" s="75" customFormat="1" x14ac:dyDescent="0.3">
      <c r="A1659" s="72"/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P1659" s="73"/>
      <c r="Q1659" s="73"/>
    </row>
    <row r="1660" spans="1:17" s="75" customFormat="1" x14ac:dyDescent="0.3">
      <c r="A1660" s="72"/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P1660" s="73"/>
      <c r="Q1660" s="73"/>
    </row>
    <row r="1661" spans="1:17" s="75" customFormat="1" x14ac:dyDescent="0.3">
      <c r="A1661" s="72"/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P1661" s="73"/>
      <c r="Q1661" s="73"/>
    </row>
    <row r="1662" spans="1:17" s="75" customFormat="1" x14ac:dyDescent="0.3">
      <c r="A1662" s="72"/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P1662" s="73"/>
      <c r="Q1662" s="73"/>
    </row>
    <row r="1663" spans="1:17" s="75" customFormat="1" x14ac:dyDescent="0.3">
      <c r="A1663" s="72"/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P1663" s="73"/>
      <c r="Q1663" s="73"/>
    </row>
    <row r="1664" spans="1:17" s="75" customFormat="1" x14ac:dyDescent="0.3">
      <c r="A1664" s="72"/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P1664" s="73"/>
      <c r="Q1664" s="73"/>
    </row>
    <row r="1665" spans="1:17" s="75" customFormat="1" x14ac:dyDescent="0.3">
      <c r="A1665" s="72"/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P1665" s="73"/>
      <c r="Q1665" s="73"/>
    </row>
    <row r="1666" spans="1:17" s="75" customFormat="1" x14ac:dyDescent="0.3">
      <c r="A1666" s="72"/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P1666" s="73"/>
      <c r="Q1666" s="73"/>
    </row>
    <row r="1667" spans="1:17" s="75" customFormat="1" x14ac:dyDescent="0.3">
      <c r="A1667" s="72"/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P1667" s="73"/>
      <c r="Q1667" s="73"/>
    </row>
    <row r="1668" spans="1:17" s="75" customFormat="1" x14ac:dyDescent="0.3">
      <c r="A1668" s="72"/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P1668" s="73"/>
      <c r="Q1668" s="73"/>
    </row>
    <row r="1669" spans="1:17" s="75" customFormat="1" x14ac:dyDescent="0.3">
      <c r="A1669" s="72"/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P1669" s="73"/>
      <c r="Q1669" s="73"/>
    </row>
    <row r="1670" spans="1:17" s="75" customFormat="1" x14ac:dyDescent="0.3">
      <c r="A1670" s="72"/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P1670" s="73"/>
      <c r="Q1670" s="73"/>
    </row>
    <row r="1671" spans="1:17" s="75" customFormat="1" x14ac:dyDescent="0.3">
      <c r="A1671" s="72"/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P1671" s="73"/>
      <c r="Q1671" s="73"/>
    </row>
    <row r="1672" spans="1:17" s="75" customFormat="1" x14ac:dyDescent="0.3">
      <c r="A1672" s="72"/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P1672" s="73"/>
      <c r="Q1672" s="73"/>
    </row>
    <row r="1673" spans="1:17" s="75" customFormat="1" x14ac:dyDescent="0.3">
      <c r="A1673" s="72"/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P1673" s="73"/>
      <c r="Q1673" s="73"/>
    </row>
    <row r="1674" spans="1:17" s="75" customFormat="1" x14ac:dyDescent="0.3">
      <c r="A1674" s="72"/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P1674" s="73"/>
      <c r="Q1674" s="73"/>
    </row>
    <row r="1675" spans="1:17" s="75" customFormat="1" x14ac:dyDescent="0.3">
      <c r="A1675" s="72"/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P1675" s="73"/>
      <c r="Q1675" s="73"/>
    </row>
    <row r="1676" spans="1:17" s="75" customFormat="1" x14ac:dyDescent="0.3">
      <c r="A1676" s="72"/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P1676" s="73"/>
      <c r="Q1676" s="73"/>
    </row>
    <row r="1677" spans="1:17" s="75" customFormat="1" x14ac:dyDescent="0.3">
      <c r="A1677" s="72"/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P1677" s="73"/>
      <c r="Q1677" s="73"/>
    </row>
    <row r="1678" spans="1:17" s="75" customFormat="1" x14ac:dyDescent="0.3">
      <c r="A1678" s="72"/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P1678" s="73"/>
      <c r="Q1678" s="73"/>
    </row>
    <row r="1679" spans="1:17" s="75" customFormat="1" x14ac:dyDescent="0.3">
      <c r="A1679" s="72"/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P1679" s="73"/>
      <c r="Q1679" s="73"/>
    </row>
    <row r="1680" spans="1:17" s="75" customFormat="1" x14ac:dyDescent="0.3">
      <c r="A1680" s="72"/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P1680" s="73"/>
      <c r="Q1680" s="73"/>
    </row>
    <row r="1681" spans="1:17" s="75" customFormat="1" x14ac:dyDescent="0.3">
      <c r="A1681" s="72"/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P1681" s="73"/>
      <c r="Q1681" s="73"/>
    </row>
    <row r="1682" spans="1:17" s="75" customFormat="1" x14ac:dyDescent="0.3">
      <c r="A1682" s="72"/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P1682" s="73"/>
      <c r="Q1682" s="73"/>
    </row>
    <row r="1683" spans="1:17" s="75" customFormat="1" x14ac:dyDescent="0.3">
      <c r="A1683" s="72"/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P1683" s="73"/>
      <c r="Q1683" s="73"/>
    </row>
    <row r="1684" spans="1:17" s="75" customFormat="1" x14ac:dyDescent="0.3">
      <c r="A1684" s="72"/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P1684" s="73"/>
      <c r="Q1684" s="73"/>
    </row>
    <row r="1685" spans="1:17" s="75" customFormat="1" x14ac:dyDescent="0.3">
      <c r="A1685" s="72"/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P1685" s="73"/>
      <c r="Q1685" s="73"/>
    </row>
    <row r="1686" spans="1:17" s="75" customFormat="1" x14ac:dyDescent="0.3">
      <c r="A1686" s="72"/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P1686" s="73"/>
      <c r="Q1686" s="73"/>
    </row>
    <row r="1687" spans="1:17" s="75" customFormat="1" x14ac:dyDescent="0.3">
      <c r="A1687" s="72"/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P1687" s="73"/>
      <c r="Q1687" s="73"/>
    </row>
    <row r="1688" spans="1:17" s="75" customFormat="1" x14ac:dyDescent="0.3">
      <c r="A1688" s="72"/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P1688" s="73"/>
      <c r="Q1688" s="73"/>
    </row>
    <row r="1689" spans="1:17" s="75" customFormat="1" x14ac:dyDescent="0.3">
      <c r="A1689" s="72"/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P1689" s="73"/>
      <c r="Q1689" s="73"/>
    </row>
    <row r="1690" spans="1:17" s="75" customFormat="1" x14ac:dyDescent="0.3">
      <c r="A1690" s="72"/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P1690" s="73"/>
      <c r="Q1690" s="73"/>
    </row>
    <row r="1691" spans="1:17" s="75" customFormat="1" x14ac:dyDescent="0.3">
      <c r="A1691" s="72"/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P1691" s="73"/>
      <c r="Q1691" s="73"/>
    </row>
    <row r="1692" spans="1:17" s="75" customFormat="1" x14ac:dyDescent="0.3">
      <c r="A1692" s="72"/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P1692" s="73"/>
      <c r="Q1692" s="73"/>
    </row>
    <row r="1693" spans="1:17" s="75" customFormat="1" x14ac:dyDescent="0.3">
      <c r="A1693" s="72"/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P1693" s="73"/>
      <c r="Q1693" s="73"/>
    </row>
    <row r="1694" spans="1:17" s="75" customFormat="1" x14ac:dyDescent="0.3">
      <c r="A1694" s="72"/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P1694" s="73"/>
      <c r="Q1694" s="73"/>
    </row>
    <row r="1695" spans="1:17" s="75" customFormat="1" x14ac:dyDescent="0.3">
      <c r="A1695" s="72"/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P1695" s="73"/>
      <c r="Q1695" s="73"/>
    </row>
    <row r="1696" spans="1:17" s="75" customFormat="1" x14ac:dyDescent="0.3">
      <c r="A1696" s="72"/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P1696" s="73"/>
      <c r="Q1696" s="73"/>
    </row>
    <row r="1697" spans="1:17" s="75" customFormat="1" x14ac:dyDescent="0.3">
      <c r="A1697" s="72"/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P1697" s="73"/>
      <c r="Q1697" s="73"/>
    </row>
    <row r="1698" spans="1:17" s="75" customFormat="1" x14ac:dyDescent="0.3">
      <c r="A1698" s="72"/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P1698" s="73"/>
      <c r="Q1698" s="73"/>
    </row>
    <row r="1699" spans="1:17" s="75" customFormat="1" x14ac:dyDescent="0.3">
      <c r="A1699" s="72"/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P1699" s="73"/>
      <c r="Q1699" s="73"/>
    </row>
    <row r="1700" spans="1:17" s="75" customFormat="1" x14ac:dyDescent="0.3">
      <c r="A1700" s="72"/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P1700" s="73"/>
      <c r="Q1700" s="73"/>
    </row>
    <row r="1701" spans="1:17" s="75" customFormat="1" x14ac:dyDescent="0.3">
      <c r="A1701" s="72"/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P1701" s="73"/>
      <c r="Q1701" s="73"/>
    </row>
    <row r="1702" spans="1:17" s="75" customFormat="1" x14ac:dyDescent="0.3">
      <c r="A1702" s="72"/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P1702" s="73"/>
      <c r="Q1702" s="73"/>
    </row>
    <row r="1703" spans="1:17" s="75" customFormat="1" x14ac:dyDescent="0.3">
      <c r="A1703" s="72"/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P1703" s="73"/>
      <c r="Q1703" s="73"/>
    </row>
    <row r="1704" spans="1:17" s="75" customFormat="1" x14ac:dyDescent="0.3">
      <c r="A1704" s="72"/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P1704" s="73"/>
      <c r="Q1704" s="73"/>
    </row>
    <row r="1705" spans="1:17" s="75" customFormat="1" x14ac:dyDescent="0.3">
      <c r="A1705" s="72"/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P1705" s="73"/>
      <c r="Q1705" s="73"/>
    </row>
    <row r="1706" spans="1:17" s="75" customFormat="1" x14ac:dyDescent="0.3">
      <c r="A1706" s="72"/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P1706" s="73"/>
      <c r="Q1706" s="73"/>
    </row>
    <row r="1707" spans="1:17" s="75" customFormat="1" x14ac:dyDescent="0.3">
      <c r="A1707" s="72"/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P1707" s="73"/>
      <c r="Q1707" s="73"/>
    </row>
    <row r="1708" spans="1:17" s="75" customFormat="1" x14ac:dyDescent="0.3">
      <c r="A1708" s="72"/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P1708" s="73"/>
      <c r="Q1708" s="73"/>
    </row>
    <row r="1709" spans="1:17" s="75" customFormat="1" x14ac:dyDescent="0.3">
      <c r="A1709" s="72"/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P1709" s="73"/>
      <c r="Q1709" s="73"/>
    </row>
    <row r="1710" spans="1:17" s="75" customFormat="1" x14ac:dyDescent="0.3">
      <c r="A1710" s="72"/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P1710" s="73"/>
      <c r="Q1710" s="73"/>
    </row>
    <row r="1711" spans="1:17" s="75" customFormat="1" x14ac:dyDescent="0.3">
      <c r="A1711" s="72"/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P1711" s="73"/>
      <c r="Q1711" s="73"/>
    </row>
    <row r="1712" spans="1:17" s="75" customFormat="1" x14ac:dyDescent="0.3">
      <c r="A1712" s="72"/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P1712" s="73"/>
      <c r="Q1712" s="73"/>
    </row>
    <row r="1713" spans="1:17" s="75" customFormat="1" x14ac:dyDescent="0.3">
      <c r="A1713" s="72"/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P1713" s="73"/>
      <c r="Q1713" s="73"/>
    </row>
    <row r="1714" spans="1:17" s="75" customFormat="1" x14ac:dyDescent="0.3">
      <c r="A1714" s="72"/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P1714" s="73"/>
      <c r="Q1714" s="73"/>
    </row>
    <row r="1715" spans="1:17" s="75" customFormat="1" x14ac:dyDescent="0.3">
      <c r="A1715" s="72"/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P1715" s="73"/>
      <c r="Q1715" s="73"/>
    </row>
    <row r="1716" spans="1:17" s="75" customFormat="1" x14ac:dyDescent="0.3">
      <c r="A1716" s="72"/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P1716" s="73"/>
      <c r="Q1716" s="73"/>
    </row>
    <row r="1717" spans="1:17" s="75" customFormat="1" x14ac:dyDescent="0.3">
      <c r="A1717" s="72"/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P1717" s="73"/>
      <c r="Q1717" s="73"/>
    </row>
    <row r="1718" spans="1:17" s="75" customFormat="1" x14ac:dyDescent="0.3">
      <c r="A1718" s="72"/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P1718" s="73"/>
      <c r="Q1718" s="73"/>
    </row>
    <row r="1719" spans="1:17" s="75" customFormat="1" x14ac:dyDescent="0.3">
      <c r="A1719" s="72"/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P1719" s="73"/>
      <c r="Q1719" s="73"/>
    </row>
    <row r="1720" spans="1:17" s="75" customFormat="1" x14ac:dyDescent="0.3">
      <c r="A1720" s="72"/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P1720" s="73"/>
      <c r="Q1720" s="73"/>
    </row>
    <row r="1721" spans="1:17" s="75" customFormat="1" x14ac:dyDescent="0.3">
      <c r="A1721" s="72"/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P1721" s="73"/>
      <c r="Q1721" s="73"/>
    </row>
    <row r="1722" spans="1:17" s="75" customFormat="1" x14ac:dyDescent="0.3">
      <c r="A1722" s="72"/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P1722" s="73"/>
      <c r="Q1722" s="73"/>
    </row>
    <row r="1723" spans="1:17" s="75" customFormat="1" x14ac:dyDescent="0.3">
      <c r="A1723" s="72"/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P1723" s="73"/>
      <c r="Q1723" s="73"/>
    </row>
    <row r="1724" spans="1:17" s="75" customFormat="1" x14ac:dyDescent="0.3">
      <c r="A1724" s="72"/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P1724" s="73"/>
      <c r="Q1724" s="73"/>
    </row>
    <row r="1725" spans="1:17" s="75" customFormat="1" x14ac:dyDescent="0.3">
      <c r="A1725" s="72"/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P1725" s="73"/>
      <c r="Q1725" s="73"/>
    </row>
    <row r="1726" spans="1:17" s="75" customFormat="1" x14ac:dyDescent="0.3">
      <c r="A1726" s="72"/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P1726" s="73"/>
      <c r="Q1726" s="73"/>
    </row>
    <row r="1727" spans="1:17" s="75" customFormat="1" x14ac:dyDescent="0.3">
      <c r="A1727" s="72"/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P1727" s="73"/>
      <c r="Q1727" s="73"/>
    </row>
    <row r="1728" spans="1:17" s="75" customFormat="1" x14ac:dyDescent="0.3">
      <c r="A1728" s="72"/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P1728" s="73"/>
      <c r="Q1728" s="73"/>
    </row>
    <row r="1729" spans="1:17" s="75" customFormat="1" x14ac:dyDescent="0.3">
      <c r="A1729" s="72"/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P1729" s="73"/>
      <c r="Q1729" s="73"/>
    </row>
    <row r="1730" spans="1:17" s="75" customFormat="1" x14ac:dyDescent="0.3">
      <c r="A1730" s="72"/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P1730" s="73"/>
      <c r="Q1730" s="73"/>
    </row>
    <row r="1731" spans="1:17" s="75" customFormat="1" x14ac:dyDescent="0.3">
      <c r="A1731" s="72"/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P1731" s="73"/>
      <c r="Q1731" s="73"/>
    </row>
    <row r="1732" spans="1:17" s="75" customFormat="1" x14ac:dyDescent="0.3">
      <c r="A1732" s="72"/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P1732" s="73"/>
      <c r="Q1732" s="73"/>
    </row>
    <row r="1733" spans="1:17" s="75" customFormat="1" x14ac:dyDescent="0.3">
      <c r="A1733" s="72"/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P1733" s="73"/>
      <c r="Q1733" s="73"/>
    </row>
    <row r="1734" spans="1:17" s="75" customFormat="1" x14ac:dyDescent="0.3">
      <c r="A1734" s="72"/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P1734" s="73"/>
      <c r="Q1734" s="73"/>
    </row>
    <row r="1735" spans="1:17" s="75" customFormat="1" x14ac:dyDescent="0.3">
      <c r="A1735" s="72"/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P1735" s="73"/>
      <c r="Q1735" s="73"/>
    </row>
    <row r="1736" spans="1:17" s="75" customFormat="1" x14ac:dyDescent="0.3">
      <c r="A1736" s="72"/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P1736" s="73"/>
      <c r="Q1736" s="73"/>
    </row>
    <row r="1737" spans="1:17" s="75" customFormat="1" x14ac:dyDescent="0.3">
      <c r="A1737" s="72"/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P1737" s="73"/>
      <c r="Q1737" s="73"/>
    </row>
    <row r="1738" spans="1:17" s="75" customFormat="1" x14ac:dyDescent="0.3">
      <c r="A1738" s="72"/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P1738" s="73"/>
      <c r="Q1738" s="73"/>
    </row>
    <row r="1739" spans="1:17" s="75" customFormat="1" x14ac:dyDescent="0.3">
      <c r="A1739" s="72"/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P1739" s="73"/>
      <c r="Q1739" s="73"/>
    </row>
    <row r="1740" spans="1:17" s="75" customFormat="1" x14ac:dyDescent="0.3">
      <c r="A1740" s="72"/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P1740" s="73"/>
      <c r="Q1740" s="73"/>
    </row>
    <row r="1741" spans="1:17" s="75" customFormat="1" x14ac:dyDescent="0.3">
      <c r="A1741" s="72"/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P1741" s="73"/>
      <c r="Q1741" s="73"/>
    </row>
    <row r="1742" spans="1:17" s="75" customFormat="1" x14ac:dyDescent="0.3">
      <c r="A1742" s="72"/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P1742" s="73"/>
      <c r="Q1742" s="73"/>
    </row>
    <row r="1743" spans="1:17" s="75" customFormat="1" x14ac:dyDescent="0.3">
      <c r="A1743" s="72"/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P1743" s="73"/>
      <c r="Q1743" s="73"/>
    </row>
    <row r="1744" spans="1:17" s="75" customFormat="1" x14ac:dyDescent="0.3">
      <c r="A1744" s="72"/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P1744" s="73"/>
      <c r="Q1744" s="73"/>
    </row>
    <row r="1745" spans="1:17" s="75" customFormat="1" x14ac:dyDescent="0.3">
      <c r="A1745" s="72"/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P1745" s="73"/>
      <c r="Q1745" s="73"/>
    </row>
    <row r="1746" spans="1:17" s="75" customFormat="1" x14ac:dyDescent="0.3">
      <c r="A1746" s="72"/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P1746" s="73"/>
      <c r="Q1746" s="73"/>
    </row>
    <row r="1747" spans="1:17" s="75" customFormat="1" x14ac:dyDescent="0.3">
      <c r="A1747" s="72"/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P1747" s="73"/>
      <c r="Q1747" s="73"/>
    </row>
    <row r="1748" spans="1:17" s="75" customFormat="1" x14ac:dyDescent="0.3">
      <c r="A1748" s="72"/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P1748" s="73"/>
      <c r="Q1748" s="73"/>
    </row>
    <row r="1749" spans="1:17" s="75" customFormat="1" x14ac:dyDescent="0.3">
      <c r="A1749" s="72"/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P1749" s="73"/>
      <c r="Q1749" s="73"/>
    </row>
    <row r="1750" spans="1:17" s="75" customFormat="1" x14ac:dyDescent="0.3">
      <c r="A1750" s="72"/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P1750" s="73"/>
      <c r="Q1750" s="73"/>
    </row>
    <row r="1751" spans="1:17" s="75" customFormat="1" x14ac:dyDescent="0.3">
      <c r="A1751" s="72"/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P1751" s="73"/>
      <c r="Q1751" s="73"/>
    </row>
    <row r="1752" spans="1:17" s="75" customFormat="1" x14ac:dyDescent="0.3">
      <c r="A1752" s="72"/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P1752" s="73"/>
      <c r="Q1752" s="73"/>
    </row>
    <row r="1753" spans="1:17" s="75" customFormat="1" x14ac:dyDescent="0.3">
      <c r="A1753" s="72"/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P1753" s="73"/>
      <c r="Q1753" s="73"/>
    </row>
    <row r="1754" spans="1:17" s="75" customFormat="1" x14ac:dyDescent="0.3">
      <c r="A1754" s="72"/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P1754" s="73"/>
      <c r="Q1754" s="73"/>
    </row>
    <row r="1755" spans="1:17" s="75" customFormat="1" x14ac:dyDescent="0.3">
      <c r="A1755" s="72"/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P1755" s="73"/>
      <c r="Q1755" s="73"/>
    </row>
    <row r="1756" spans="1:17" s="75" customFormat="1" x14ac:dyDescent="0.3">
      <c r="A1756" s="72"/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P1756" s="73"/>
      <c r="Q1756" s="73"/>
    </row>
    <row r="1757" spans="1:17" s="75" customFormat="1" x14ac:dyDescent="0.3">
      <c r="A1757" s="72"/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P1757" s="73"/>
      <c r="Q1757" s="73"/>
    </row>
    <row r="1758" spans="1:17" s="75" customFormat="1" x14ac:dyDescent="0.3">
      <c r="A1758" s="72"/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P1758" s="73"/>
      <c r="Q1758" s="73"/>
    </row>
    <row r="1759" spans="1:17" s="75" customFormat="1" x14ac:dyDescent="0.3">
      <c r="A1759" s="72"/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P1759" s="73"/>
      <c r="Q1759" s="73"/>
    </row>
    <row r="1760" spans="1:17" s="75" customFormat="1" x14ac:dyDescent="0.3">
      <c r="A1760" s="72"/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P1760" s="73"/>
      <c r="Q1760" s="73"/>
    </row>
    <row r="1761" spans="1:17" s="75" customFormat="1" x14ac:dyDescent="0.3">
      <c r="A1761" s="72"/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P1761" s="73"/>
      <c r="Q1761" s="73"/>
    </row>
    <row r="1762" spans="1:17" s="75" customFormat="1" x14ac:dyDescent="0.3">
      <c r="A1762" s="72"/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P1762" s="73"/>
      <c r="Q1762" s="73"/>
    </row>
    <row r="1763" spans="1:17" s="75" customFormat="1" x14ac:dyDescent="0.3">
      <c r="A1763" s="72"/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P1763" s="73"/>
      <c r="Q1763" s="73"/>
    </row>
    <row r="1764" spans="1:17" s="75" customFormat="1" x14ac:dyDescent="0.3">
      <c r="A1764" s="72"/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P1764" s="73"/>
      <c r="Q1764" s="73"/>
    </row>
    <row r="1765" spans="1:17" s="75" customFormat="1" x14ac:dyDescent="0.3">
      <c r="A1765" s="72"/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P1765" s="73"/>
      <c r="Q1765" s="73"/>
    </row>
    <row r="1766" spans="1:17" s="75" customFormat="1" x14ac:dyDescent="0.3">
      <c r="A1766" s="72"/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P1766" s="73"/>
      <c r="Q1766" s="73"/>
    </row>
    <row r="1767" spans="1:17" s="75" customFormat="1" x14ac:dyDescent="0.3">
      <c r="A1767" s="72"/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P1767" s="73"/>
      <c r="Q1767" s="73"/>
    </row>
    <row r="1768" spans="1:17" s="75" customFormat="1" x14ac:dyDescent="0.3">
      <c r="A1768" s="72"/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P1768" s="73"/>
      <c r="Q1768" s="73"/>
    </row>
    <row r="1769" spans="1:17" s="75" customFormat="1" x14ac:dyDescent="0.3">
      <c r="A1769" s="72"/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P1769" s="73"/>
      <c r="Q1769" s="73"/>
    </row>
    <row r="1770" spans="1:17" s="75" customFormat="1" x14ac:dyDescent="0.3">
      <c r="A1770" s="72"/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P1770" s="73"/>
      <c r="Q1770" s="73"/>
    </row>
    <row r="1771" spans="1:17" s="75" customFormat="1" x14ac:dyDescent="0.3">
      <c r="A1771" s="72"/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P1771" s="73"/>
      <c r="Q1771" s="73"/>
    </row>
    <row r="1772" spans="1:17" s="75" customFormat="1" x14ac:dyDescent="0.3">
      <c r="A1772" s="72"/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P1772" s="73"/>
      <c r="Q1772" s="73"/>
    </row>
    <row r="1773" spans="1:17" s="75" customFormat="1" x14ac:dyDescent="0.3">
      <c r="A1773" s="72"/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P1773" s="73"/>
      <c r="Q1773" s="73"/>
    </row>
    <row r="1774" spans="1:17" s="75" customFormat="1" x14ac:dyDescent="0.3">
      <c r="A1774" s="72"/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P1774" s="73"/>
      <c r="Q1774" s="73"/>
    </row>
    <row r="1775" spans="1:17" s="75" customFormat="1" x14ac:dyDescent="0.3">
      <c r="A1775" s="72"/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P1775" s="73"/>
      <c r="Q1775" s="73"/>
    </row>
    <row r="1776" spans="1:17" s="75" customFormat="1" x14ac:dyDescent="0.3">
      <c r="A1776" s="72"/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P1776" s="73"/>
      <c r="Q1776" s="73"/>
    </row>
    <row r="1777" spans="1:17" s="75" customFormat="1" x14ac:dyDescent="0.3">
      <c r="A1777" s="72"/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P1777" s="73"/>
      <c r="Q1777" s="73"/>
    </row>
    <row r="1778" spans="1:17" s="75" customFormat="1" x14ac:dyDescent="0.3">
      <c r="A1778" s="72"/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P1778" s="73"/>
      <c r="Q1778" s="73"/>
    </row>
    <row r="1779" spans="1:17" s="75" customFormat="1" x14ac:dyDescent="0.3">
      <c r="A1779" s="72"/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P1779" s="73"/>
      <c r="Q1779" s="73"/>
    </row>
    <row r="1780" spans="1:17" s="75" customFormat="1" x14ac:dyDescent="0.3">
      <c r="A1780" s="72"/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P1780" s="73"/>
      <c r="Q1780" s="73"/>
    </row>
    <row r="1781" spans="1:17" s="75" customFormat="1" x14ac:dyDescent="0.3">
      <c r="A1781" s="72"/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P1781" s="73"/>
      <c r="Q1781" s="73"/>
    </row>
    <row r="1782" spans="1:17" s="75" customFormat="1" x14ac:dyDescent="0.3">
      <c r="A1782" s="72"/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P1782" s="73"/>
      <c r="Q1782" s="73"/>
    </row>
    <row r="1783" spans="1:17" s="75" customFormat="1" x14ac:dyDescent="0.3">
      <c r="A1783" s="72"/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P1783" s="73"/>
      <c r="Q1783" s="73"/>
    </row>
    <row r="1784" spans="1:17" s="75" customFormat="1" x14ac:dyDescent="0.3">
      <c r="A1784" s="72"/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P1784" s="73"/>
      <c r="Q1784" s="73"/>
    </row>
    <row r="1785" spans="1:17" s="75" customFormat="1" x14ac:dyDescent="0.3">
      <c r="A1785" s="72"/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P1785" s="73"/>
      <c r="Q1785" s="73"/>
    </row>
    <row r="1786" spans="1:17" s="75" customFormat="1" x14ac:dyDescent="0.3">
      <c r="A1786" s="72"/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P1786" s="73"/>
      <c r="Q1786" s="73"/>
    </row>
    <row r="1787" spans="1:17" s="75" customFormat="1" x14ac:dyDescent="0.3">
      <c r="A1787" s="72"/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P1787" s="73"/>
      <c r="Q1787" s="73"/>
    </row>
    <row r="1788" spans="1:17" s="75" customFormat="1" x14ac:dyDescent="0.3">
      <c r="A1788" s="72"/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P1788" s="73"/>
      <c r="Q1788" s="73"/>
    </row>
    <row r="1789" spans="1:17" s="75" customFormat="1" x14ac:dyDescent="0.3">
      <c r="A1789" s="72"/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P1789" s="73"/>
      <c r="Q1789" s="73"/>
    </row>
    <row r="1790" spans="1:17" s="75" customFormat="1" x14ac:dyDescent="0.3">
      <c r="A1790" s="72"/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P1790" s="73"/>
      <c r="Q1790" s="73"/>
    </row>
    <row r="1791" spans="1:17" s="75" customFormat="1" x14ac:dyDescent="0.3">
      <c r="A1791" s="72"/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P1791" s="73"/>
      <c r="Q1791" s="73"/>
    </row>
    <row r="1792" spans="1:17" s="75" customFormat="1" x14ac:dyDescent="0.3">
      <c r="A1792" s="72"/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P1792" s="73"/>
      <c r="Q1792" s="73"/>
    </row>
    <row r="1793" spans="1:17" s="75" customFormat="1" x14ac:dyDescent="0.3">
      <c r="A1793" s="72"/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P1793" s="73"/>
      <c r="Q1793" s="73"/>
    </row>
    <row r="1794" spans="1:17" s="75" customFormat="1" x14ac:dyDescent="0.3">
      <c r="A1794" s="72"/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P1794" s="73"/>
      <c r="Q1794" s="73"/>
    </row>
    <row r="1795" spans="1:17" s="75" customFormat="1" x14ac:dyDescent="0.3">
      <c r="A1795" s="72"/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P1795" s="73"/>
      <c r="Q1795" s="73"/>
    </row>
    <row r="1796" spans="1:17" s="75" customFormat="1" x14ac:dyDescent="0.3">
      <c r="A1796" s="72"/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P1796" s="73"/>
      <c r="Q1796" s="73"/>
    </row>
    <row r="1797" spans="1:17" s="75" customFormat="1" x14ac:dyDescent="0.3">
      <c r="A1797" s="72"/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P1797" s="73"/>
      <c r="Q1797" s="73"/>
    </row>
    <row r="1798" spans="1:17" s="75" customFormat="1" x14ac:dyDescent="0.3">
      <c r="A1798" s="72"/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P1798" s="73"/>
      <c r="Q1798" s="73"/>
    </row>
    <row r="1799" spans="1:17" s="75" customFormat="1" x14ac:dyDescent="0.3">
      <c r="A1799" s="72"/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P1799" s="73"/>
      <c r="Q1799" s="73"/>
    </row>
    <row r="1800" spans="1:17" s="75" customFormat="1" x14ac:dyDescent="0.3">
      <c r="A1800" s="72"/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P1800" s="73"/>
      <c r="Q1800" s="73"/>
    </row>
    <row r="1801" spans="1:17" s="75" customFormat="1" x14ac:dyDescent="0.3">
      <c r="A1801" s="72"/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P1801" s="73"/>
      <c r="Q1801" s="73"/>
    </row>
    <row r="1802" spans="1:17" s="75" customFormat="1" x14ac:dyDescent="0.3">
      <c r="A1802" s="72"/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P1802" s="73"/>
      <c r="Q1802" s="73"/>
    </row>
    <row r="1803" spans="1:17" s="75" customFormat="1" x14ac:dyDescent="0.3">
      <c r="A1803" s="72"/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P1803" s="73"/>
      <c r="Q1803" s="73"/>
    </row>
    <row r="1804" spans="1:17" s="75" customFormat="1" x14ac:dyDescent="0.3">
      <c r="A1804" s="72"/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P1804" s="73"/>
      <c r="Q1804" s="73"/>
    </row>
    <row r="1805" spans="1:17" s="75" customFormat="1" x14ac:dyDescent="0.3">
      <c r="A1805" s="72"/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P1805" s="73"/>
      <c r="Q1805" s="73"/>
    </row>
    <row r="1806" spans="1:17" s="75" customFormat="1" x14ac:dyDescent="0.3">
      <c r="A1806" s="72"/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P1806" s="73"/>
      <c r="Q1806" s="73"/>
    </row>
    <row r="1807" spans="1:17" s="75" customFormat="1" x14ac:dyDescent="0.3">
      <c r="A1807" s="72"/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P1807" s="73"/>
      <c r="Q1807" s="73"/>
    </row>
    <row r="1808" spans="1:17" s="75" customFormat="1" x14ac:dyDescent="0.3">
      <c r="A1808" s="72"/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P1808" s="73"/>
      <c r="Q1808" s="73"/>
    </row>
    <row r="1809" spans="1:17" s="75" customFormat="1" x14ac:dyDescent="0.3">
      <c r="A1809" s="72"/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P1809" s="73"/>
      <c r="Q1809" s="73"/>
    </row>
    <row r="1810" spans="1:17" s="75" customFormat="1" x14ac:dyDescent="0.3">
      <c r="A1810" s="72"/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P1810" s="73"/>
      <c r="Q1810" s="73"/>
    </row>
    <row r="1811" spans="1:17" s="75" customFormat="1" x14ac:dyDescent="0.3">
      <c r="A1811" s="72"/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P1811" s="73"/>
      <c r="Q1811" s="73"/>
    </row>
    <row r="1812" spans="1:17" s="75" customFormat="1" x14ac:dyDescent="0.3">
      <c r="A1812" s="72"/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P1812" s="73"/>
      <c r="Q1812" s="73"/>
    </row>
    <row r="1813" spans="1:17" s="75" customFormat="1" x14ac:dyDescent="0.3">
      <c r="A1813" s="72"/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P1813" s="73"/>
      <c r="Q1813" s="73"/>
    </row>
    <row r="1814" spans="1:17" s="75" customFormat="1" x14ac:dyDescent="0.3">
      <c r="A1814" s="72"/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P1814" s="73"/>
      <c r="Q1814" s="73"/>
    </row>
    <row r="1815" spans="1:17" s="75" customFormat="1" x14ac:dyDescent="0.3">
      <c r="A1815" s="72"/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P1815" s="73"/>
      <c r="Q1815" s="73"/>
    </row>
    <row r="1816" spans="1:17" s="75" customFormat="1" x14ac:dyDescent="0.3">
      <c r="A1816" s="72"/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P1816" s="73"/>
      <c r="Q1816" s="73"/>
    </row>
    <row r="1817" spans="1:17" s="75" customFormat="1" x14ac:dyDescent="0.3">
      <c r="A1817" s="72"/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P1817" s="73"/>
      <c r="Q1817" s="73"/>
    </row>
    <row r="1818" spans="1:17" s="75" customFormat="1" x14ac:dyDescent="0.3">
      <c r="A1818" s="72"/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P1818" s="73"/>
      <c r="Q1818" s="73"/>
    </row>
    <row r="1819" spans="1:17" s="75" customFormat="1" x14ac:dyDescent="0.3">
      <c r="A1819" s="72"/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P1819" s="73"/>
      <c r="Q1819" s="73"/>
    </row>
    <row r="1820" spans="1:17" s="75" customFormat="1" x14ac:dyDescent="0.3">
      <c r="A1820" s="72"/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P1820" s="73"/>
      <c r="Q1820" s="73"/>
    </row>
    <row r="1821" spans="1:17" s="75" customFormat="1" x14ac:dyDescent="0.3">
      <c r="A1821" s="72"/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P1821" s="73"/>
      <c r="Q1821" s="73"/>
    </row>
    <row r="1822" spans="1:17" s="75" customFormat="1" x14ac:dyDescent="0.3">
      <c r="A1822" s="72"/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P1822" s="73"/>
      <c r="Q1822" s="73"/>
    </row>
    <row r="1823" spans="1:17" s="75" customFormat="1" x14ac:dyDescent="0.3">
      <c r="A1823" s="72"/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P1823" s="73"/>
      <c r="Q1823" s="73"/>
    </row>
    <row r="1824" spans="1:17" s="75" customFormat="1" x14ac:dyDescent="0.3">
      <c r="A1824" s="72"/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P1824" s="73"/>
      <c r="Q1824" s="73"/>
    </row>
    <row r="1825" spans="1:17" s="75" customFormat="1" x14ac:dyDescent="0.3">
      <c r="A1825" s="72"/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P1825" s="73"/>
      <c r="Q1825" s="73"/>
    </row>
    <row r="1826" spans="1:17" s="75" customFormat="1" x14ac:dyDescent="0.3">
      <c r="A1826" s="72"/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P1826" s="73"/>
      <c r="Q1826" s="73"/>
    </row>
    <row r="1827" spans="1:17" s="75" customFormat="1" x14ac:dyDescent="0.3">
      <c r="A1827" s="72"/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P1827" s="73"/>
      <c r="Q1827" s="73"/>
    </row>
    <row r="1828" spans="1:17" s="75" customFormat="1" x14ac:dyDescent="0.3">
      <c r="A1828" s="72"/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P1828" s="73"/>
      <c r="Q1828" s="73"/>
    </row>
    <row r="1829" spans="1:17" s="75" customFormat="1" x14ac:dyDescent="0.3">
      <c r="A1829" s="72"/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P1829" s="73"/>
      <c r="Q1829" s="73"/>
    </row>
    <row r="1830" spans="1:17" s="75" customFormat="1" x14ac:dyDescent="0.3">
      <c r="A1830" s="72"/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P1830" s="73"/>
      <c r="Q1830" s="73"/>
    </row>
    <row r="1831" spans="1:17" s="75" customFormat="1" x14ac:dyDescent="0.3">
      <c r="A1831" s="72"/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P1831" s="73"/>
      <c r="Q1831" s="73"/>
    </row>
    <row r="1832" spans="1:17" s="75" customFormat="1" x14ac:dyDescent="0.3">
      <c r="A1832" s="72"/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P1832" s="73"/>
      <c r="Q1832" s="73"/>
    </row>
    <row r="1833" spans="1:17" s="75" customFormat="1" x14ac:dyDescent="0.3">
      <c r="A1833" s="72"/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P1833" s="73"/>
      <c r="Q1833" s="73"/>
    </row>
    <row r="1834" spans="1:17" s="75" customFormat="1" x14ac:dyDescent="0.3">
      <c r="A1834" s="72"/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P1834" s="73"/>
      <c r="Q1834" s="73"/>
    </row>
    <row r="1835" spans="1:17" s="75" customFormat="1" x14ac:dyDescent="0.3">
      <c r="A1835" s="72"/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P1835" s="73"/>
      <c r="Q1835" s="73"/>
    </row>
    <row r="1836" spans="1:17" s="75" customFormat="1" x14ac:dyDescent="0.3">
      <c r="A1836" s="72"/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P1836" s="73"/>
      <c r="Q1836" s="73"/>
    </row>
    <row r="1837" spans="1:17" s="75" customFormat="1" x14ac:dyDescent="0.3">
      <c r="A1837" s="72"/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P1837" s="73"/>
      <c r="Q1837" s="73"/>
    </row>
    <row r="1838" spans="1:17" s="75" customFormat="1" x14ac:dyDescent="0.3">
      <c r="A1838" s="72"/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P1838" s="73"/>
      <c r="Q1838" s="73"/>
    </row>
    <row r="1839" spans="1:17" s="75" customFormat="1" x14ac:dyDescent="0.3">
      <c r="A1839" s="72"/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P1839" s="73"/>
      <c r="Q1839" s="73"/>
    </row>
    <row r="1840" spans="1:17" s="75" customFormat="1" x14ac:dyDescent="0.3">
      <c r="A1840" s="72"/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P1840" s="73"/>
      <c r="Q1840" s="73"/>
    </row>
    <row r="1841" spans="1:17" s="75" customFormat="1" x14ac:dyDescent="0.3">
      <c r="A1841" s="72"/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P1841" s="73"/>
      <c r="Q1841" s="73"/>
    </row>
    <row r="1842" spans="1:17" s="75" customFormat="1" x14ac:dyDescent="0.3">
      <c r="A1842" s="72"/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P1842" s="73"/>
      <c r="Q1842" s="73"/>
    </row>
    <row r="1843" spans="1:17" s="75" customFormat="1" x14ac:dyDescent="0.3">
      <c r="A1843" s="72"/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P1843" s="73"/>
      <c r="Q1843" s="73"/>
    </row>
    <row r="1844" spans="1:17" s="75" customFormat="1" x14ac:dyDescent="0.3">
      <c r="A1844" s="72"/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P1844" s="73"/>
      <c r="Q1844" s="73"/>
    </row>
    <row r="1845" spans="1:17" s="75" customFormat="1" x14ac:dyDescent="0.3">
      <c r="A1845" s="72"/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P1845" s="73"/>
      <c r="Q1845" s="73"/>
    </row>
    <row r="1846" spans="1:17" s="75" customFormat="1" x14ac:dyDescent="0.3">
      <c r="A1846" s="72"/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P1846" s="73"/>
      <c r="Q1846" s="73"/>
    </row>
    <row r="1847" spans="1:17" s="75" customFormat="1" x14ac:dyDescent="0.3">
      <c r="A1847" s="72"/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P1847" s="73"/>
      <c r="Q1847" s="73"/>
    </row>
    <row r="1848" spans="1:17" s="75" customFormat="1" x14ac:dyDescent="0.3">
      <c r="A1848" s="72"/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P1848" s="73"/>
      <c r="Q1848" s="73"/>
    </row>
    <row r="1849" spans="1:17" s="75" customFormat="1" x14ac:dyDescent="0.3">
      <c r="A1849" s="72"/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P1849" s="73"/>
      <c r="Q1849" s="73"/>
    </row>
    <row r="1850" spans="1:17" s="75" customFormat="1" x14ac:dyDescent="0.3">
      <c r="A1850" s="72"/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P1850" s="73"/>
      <c r="Q1850" s="73"/>
    </row>
    <row r="1851" spans="1:17" s="75" customFormat="1" x14ac:dyDescent="0.3">
      <c r="A1851" s="72"/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P1851" s="73"/>
      <c r="Q1851" s="73"/>
    </row>
    <row r="1852" spans="1:17" s="75" customFormat="1" x14ac:dyDescent="0.3">
      <c r="A1852" s="72"/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P1852" s="73"/>
      <c r="Q1852" s="73"/>
    </row>
    <row r="1853" spans="1:17" s="75" customFormat="1" x14ac:dyDescent="0.3">
      <c r="A1853" s="72"/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P1853" s="73"/>
      <c r="Q1853" s="73"/>
    </row>
    <row r="1854" spans="1:17" s="75" customFormat="1" x14ac:dyDescent="0.3">
      <c r="A1854" s="72"/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P1854" s="73"/>
      <c r="Q1854" s="73"/>
    </row>
    <row r="1855" spans="1:17" s="75" customFormat="1" x14ac:dyDescent="0.3">
      <c r="A1855" s="72"/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P1855" s="73"/>
      <c r="Q1855" s="73"/>
    </row>
    <row r="1856" spans="1:17" s="75" customFormat="1" x14ac:dyDescent="0.3">
      <c r="A1856" s="72"/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P1856" s="73"/>
      <c r="Q1856" s="73"/>
    </row>
    <row r="1857" spans="1:17" s="75" customFormat="1" x14ac:dyDescent="0.3">
      <c r="A1857" s="72"/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P1857" s="73"/>
      <c r="Q1857" s="73"/>
    </row>
    <row r="1858" spans="1:17" s="75" customFormat="1" x14ac:dyDescent="0.3">
      <c r="A1858" s="72"/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P1858" s="73"/>
      <c r="Q1858" s="73"/>
    </row>
    <row r="1859" spans="1:17" s="75" customFormat="1" x14ac:dyDescent="0.3">
      <c r="A1859" s="72"/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P1859" s="73"/>
      <c r="Q1859" s="73"/>
    </row>
    <row r="1860" spans="1:17" s="75" customFormat="1" x14ac:dyDescent="0.3">
      <c r="A1860" s="72"/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P1860" s="73"/>
      <c r="Q1860" s="73"/>
    </row>
    <row r="1861" spans="1:17" s="75" customFormat="1" x14ac:dyDescent="0.3">
      <c r="A1861" s="72"/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P1861" s="73"/>
      <c r="Q1861" s="73"/>
    </row>
    <row r="1862" spans="1:17" s="75" customFormat="1" x14ac:dyDescent="0.3">
      <c r="A1862" s="72"/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P1862" s="73"/>
      <c r="Q1862" s="73"/>
    </row>
    <row r="1863" spans="1:17" s="75" customFormat="1" x14ac:dyDescent="0.3">
      <c r="A1863" s="72"/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P1863" s="73"/>
      <c r="Q1863" s="73"/>
    </row>
    <row r="1864" spans="1:17" s="75" customFormat="1" x14ac:dyDescent="0.3">
      <c r="A1864" s="72"/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P1864" s="73"/>
      <c r="Q1864" s="73"/>
    </row>
    <row r="1865" spans="1:17" s="75" customFormat="1" x14ac:dyDescent="0.3">
      <c r="A1865" s="72"/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P1865" s="73"/>
      <c r="Q1865" s="73"/>
    </row>
    <row r="1866" spans="1:17" s="75" customFormat="1" x14ac:dyDescent="0.3">
      <c r="A1866" s="72"/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P1866" s="73"/>
      <c r="Q1866" s="73"/>
    </row>
    <row r="1867" spans="1:17" s="75" customFormat="1" x14ac:dyDescent="0.3">
      <c r="A1867" s="72"/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P1867" s="73"/>
      <c r="Q1867" s="73"/>
    </row>
    <row r="1868" spans="1:17" s="75" customFormat="1" x14ac:dyDescent="0.3">
      <c r="A1868" s="72"/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P1868" s="73"/>
      <c r="Q1868" s="73"/>
    </row>
    <row r="1869" spans="1:17" s="75" customFormat="1" x14ac:dyDescent="0.3">
      <c r="A1869" s="72"/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P1869" s="73"/>
      <c r="Q1869" s="73"/>
    </row>
    <row r="1870" spans="1:17" s="75" customFormat="1" x14ac:dyDescent="0.3">
      <c r="A1870" s="72"/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P1870" s="73"/>
      <c r="Q1870" s="73"/>
    </row>
    <row r="1871" spans="1:17" s="75" customFormat="1" x14ac:dyDescent="0.3">
      <c r="A1871" s="72"/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P1871" s="73"/>
      <c r="Q1871" s="73"/>
    </row>
    <row r="1872" spans="1:17" s="75" customFormat="1" x14ac:dyDescent="0.3">
      <c r="A1872" s="72"/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P1872" s="73"/>
      <c r="Q1872" s="73"/>
    </row>
    <row r="1873" spans="1:17" s="75" customFormat="1" x14ac:dyDescent="0.3">
      <c r="A1873" s="72"/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P1873" s="73"/>
      <c r="Q1873" s="73"/>
    </row>
    <row r="1874" spans="1:17" s="75" customFormat="1" x14ac:dyDescent="0.3">
      <c r="A1874" s="72"/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P1874" s="73"/>
      <c r="Q1874" s="73"/>
    </row>
    <row r="1875" spans="1:17" s="75" customFormat="1" x14ac:dyDescent="0.3">
      <c r="A1875" s="72"/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P1875" s="73"/>
      <c r="Q1875" s="73"/>
    </row>
    <row r="1876" spans="1:17" s="75" customFormat="1" x14ac:dyDescent="0.3">
      <c r="A1876" s="72"/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P1876" s="73"/>
      <c r="Q1876" s="73"/>
    </row>
    <row r="1877" spans="1:17" s="75" customFormat="1" x14ac:dyDescent="0.3">
      <c r="A1877" s="72"/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P1877" s="73"/>
      <c r="Q1877" s="73"/>
    </row>
    <row r="1878" spans="1:17" s="75" customFormat="1" x14ac:dyDescent="0.3">
      <c r="A1878" s="72"/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P1878" s="73"/>
      <c r="Q1878" s="73"/>
    </row>
    <row r="1879" spans="1:17" s="75" customFormat="1" x14ac:dyDescent="0.3">
      <c r="A1879" s="72"/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P1879" s="73"/>
      <c r="Q1879" s="73"/>
    </row>
    <row r="1880" spans="1:17" s="75" customFormat="1" x14ac:dyDescent="0.3">
      <c r="A1880" s="72"/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P1880" s="73"/>
      <c r="Q1880" s="73"/>
    </row>
    <row r="1881" spans="1:17" s="75" customFormat="1" x14ac:dyDescent="0.3">
      <c r="A1881" s="72"/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P1881" s="73"/>
      <c r="Q1881" s="73"/>
    </row>
    <row r="1882" spans="1:17" s="75" customFormat="1" x14ac:dyDescent="0.3">
      <c r="A1882" s="72"/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P1882" s="73"/>
      <c r="Q1882" s="73"/>
    </row>
    <row r="1883" spans="1:17" s="75" customFormat="1" x14ac:dyDescent="0.3">
      <c r="A1883" s="72"/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P1883" s="73"/>
      <c r="Q1883" s="73"/>
    </row>
    <row r="1884" spans="1:17" s="75" customFormat="1" x14ac:dyDescent="0.3">
      <c r="A1884" s="72"/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P1884" s="73"/>
      <c r="Q1884" s="73"/>
    </row>
    <row r="1885" spans="1:17" s="75" customFormat="1" x14ac:dyDescent="0.3">
      <c r="A1885" s="72"/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P1885" s="73"/>
      <c r="Q1885" s="73"/>
    </row>
    <row r="1886" spans="1:17" s="75" customFormat="1" x14ac:dyDescent="0.3">
      <c r="A1886" s="72"/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P1886" s="73"/>
      <c r="Q1886" s="73"/>
    </row>
    <row r="1887" spans="1:17" s="75" customFormat="1" x14ac:dyDescent="0.3">
      <c r="A1887" s="72"/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P1887" s="73"/>
      <c r="Q1887" s="73"/>
    </row>
    <row r="1888" spans="1:17" s="75" customFormat="1" x14ac:dyDescent="0.3">
      <c r="A1888" s="72"/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P1888" s="73"/>
      <c r="Q1888" s="73"/>
    </row>
    <row r="1889" spans="1:17" s="75" customFormat="1" x14ac:dyDescent="0.3">
      <c r="A1889" s="72"/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P1889" s="73"/>
      <c r="Q1889" s="73"/>
    </row>
    <row r="1890" spans="1:17" s="75" customFormat="1" x14ac:dyDescent="0.3">
      <c r="A1890" s="72"/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P1890" s="73"/>
      <c r="Q1890" s="73"/>
    </row>
    <row r="1891" spans="1:17" s="75" customFormat="1" x14ac:dyDescent="0.3">
      <c r="A1891" s="72"/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P1891" s="73"/>
      <c r="Q1891" s="73"/>
    </row>
    <row r="1892" spans="1:17" s="75" customFormat="1" x14ac:dyDescent="0.3">
      <c r="A1892" s="72"/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P1892" s="73"/>
      <c r="Q1892" s="73"/>
    </row>
    <row r="1893" spans="1:17" s="75" customFormat="1" x14ac:dyDescent="0.3">
      <c r="A1893" s="72"/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P1893" s="73"/>
      <c r="Q1893" s="73"/>
    </row>
    <row r="1894" spans="1:17" s="75" customFormat="1" x14ac:dyDescent="0.3">
      <c r="A1894" s="72"/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P1894" s="73"/>
      <c r="Q1894" s="73"/>
    </row>
    <row r="1895" spans="1:17" s="75" customFormat="1" x14ac:dyDescent="0.3">
      <c r="A1895" s="72"/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P1895" s="73"/>
      <c r="Q1895" s="73"/>
    </row>
    <row r="1896" spans="1:17" s="75" customFormat="1" x14ac:dyDescent="0.3">
      <c r="A1896" s="72"/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P1896" s="73"/>
      <c r="Q1896" s="73"/>
    </row>
    <row r="1897" spans="1:17" s="75" customFormat="1" x14ac:dyDescent="0.3">
      <c r="A1897" s="72"/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P1897" s="73"/>
      <c r="Q1897" s="73"/>
    </row>
    <row r="1898" spans="1:17" s="75" customFormat="1" x14ac:dyDescent="0.3">
      <c r="A1898" s="72"/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P1898" s="73"/>
      <c r="Q1898" s="73"/>
    </row>
    <row r="1899" spans="1:17" s="75" customFormat="1" x14ac:dyDescent="0.3">
      <c r="A1899" s="72"/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P1899" s="73"/>
      <c r="Q1899" s="73"/>
    </row>
    <row r="1900" spans="1:17" s="75" customFormat="1" x14ac:dyDescent="0.3">
      <c r="A1900" s="72"/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P1900" s="73"/>
      <c r="Q1900" s="73"/>
    </row>
    <row r="1901" spans="1:17" s="75" customFormat="1" x14ac:dyDescent="0.3">
      <c r="A1901" s="72"/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P1901" s="73"/>
      <c r="Q1901" s="73"/>
    </row>
    <row r="1902" spans="1:17" s="75" customFormat="1" x14ac:dyDescent="0.3">
      <c r="A1902" s="72"/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P1902" s="73"/>
      <c r="Q1902" s="73"/>
    </row>
    <row r="1903" spans="1:17" s="75" customFormat="1" x14ac:dyDescent="0.3">
      <c r="A1903" s="72"/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P1903" s="73"/>
      <c r="Q1903" s="73"/>
    </row>
    <row r="1904" spans="1:17" s="75" customFormat="1" x14ac:dyDescent="0.3">
      <c r="A1904" s="72"/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P1904" s="73"/>
      <c r="Q1904" s="73"/>
    </row>
    <row r="1905" spans="1:17" s="75" customFormat="1" x14ac:dyDescent="0.3">
      <c r="A1905" s="72"/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P1905" s="73"/>
      <c r="Q1905" s="73"/>
    </row>
    <row r="1906" spans="1:17" s="75" customFormat="1" x14ac:dyDescent="0.3">
      <c r="A1906" s="72"/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P1906" s="73"/>
      <c r="Q1906" s="73"/>
    </row>
    <row r="1907" spans="1:17" s="75" customFormat="1" x14ac:dyDescent="0.3">
      <c r="A1907" s="72"/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P1907" s="73"/>
      <c r="Q1907" s="73"/>
    </row>
    <row r="1908" spans="1:17" s="75" customFormat="1" x14ac:dyDescent="0.3">
      <c r="A1908" s="72"/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P1908" s="73"/>
      <c r="Q1908" s="73"/>
    </row>
    <row r="1909" spans="1:17" s="75" customFormat="1" x14ac:dyDescent="0.3">
      <c r="A1909" s="72"/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P1909" s="73"/>
      <c r="Q1909" s="73"/>
    </row>
    <row r="1910" spans="1:17" s="75" customFormat="1" x14ac:dyDescent="0.3">
      <c r="A1910" s="72"/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P1910" s="73"/>
      <c r="Q1910" s="73"/>
    </row>
    <row r="1911" spans="1:17" s="75" customFormat="1" x14ac:dyDescent="0.3">
      <c r="A1911" s="72"/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P1911" s="73"/>
      <c r="Q1911" s="73"/>
    </row>
    <row r="1912" spans="1:17" s="75" customFormat="1" x14ac:dyDescent="0.3">
      <c r="A1912" s="72"/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P1912" s="73"/>
      <c r="Q1912" s="73"/>
    </row>
    <row r="1913" spans="1:17" s="75" customFormat="1" x14ac:dyDescent="0.3">
      <c r="A1913" s="72"/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P1913" s="73"/>
      <c r="Q1913" s="73"/>
    </row>
    <row r="1914" spans="1:17" s="75" customFormat="1" x14ac:dyDescent="0.3">
      <c r="A1914" s="72"/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P1914" s="73"/>
      <c r="Q1914" s="73"/>
    </row>
    <row r="1915" spans="1:17" s="75" customFormat="1" x14ac:dyDescent="0.3">
      <c r="A1915" s="72"/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P1915" s="73"/>
      <c r="Q1915" s="73"/>
    </row>
    <row r="1916" spans="1:17" s="75" customFormat="1" x14ac:dyDescent="0.3">
      <c r="A1916" s="72"/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P1916" s="73"/>
      <c r="Q1916" s="73"/>
    </row>
    <row r="1917" spans="1:17" s="75" customFormat="1" x14ac:dyDescent="0.3">
      <c r="A1917" s="72"/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P1917" s="73"/>
      <c r="Q1917" s="73"/>
    </row>
    <row r="1918" spans="1:17" s="75" customFormat="1" x14ac:dyDescent="0.3">
      <c r="A1918" s="72"/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P1918" s="73"/>
      <c r="Q1918" s="73"/>
    </row>
    <row r="1919" spans="1:17" s="75" customFormat="1" x14ac:dyDescent="0.3">
      <c r="A1919" s="72"/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P1919" s="73"/>
      <c r="Q1919" s="73"/>
    </row>
    <row r="1920" spans="1:17" s="75" customFormat="1" x14ac:dyDescent="0.3">
      <c r="A1920" s="72"/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P1920" s="73"/>
      <c r="Q1920" s="73"/>
    </row>
    <row r="1921" spans="1:17" s="75" customFormat="1" x14ac:dyDescent="0.3">
      <c r="A1921" s="72"/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P1921" s="73"/>
      <c r="Q1921" s="73"/>
    </row>
    <row r="1922" spans="1:17" s="75" customFormat="1" x14ac:dyDescent="0.3">
      <c r="A1922" s="72"/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P1922" s="73"/>
      <c r="Q1922" s="73"/>
    </row>
    <row r="1923" spans="1:17" s="75" customFormat="1" x14ac:dyDescent="0.3">
      <c r="A1923" s="72"/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P1923" s="73"/>
      <c r="Q1923" s="73"/>
    </row>
    <row r="1924" spans="1:17" s="75" customFormat="1" x14ac:dyDescent="0.3">
      <c r="A1924" s="72"/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P1924" s="73"/>
      <c r="Q1924" s="73"/>
    </row>
    <row r="1925" spans="1:17" s="75" customFormat="1" x14ac:dyDescent="0.3">
      <c r="A1925" s="72"/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P1925" s="73"/>
      <c r="Q1925" s="73"/>
    </row>
    <row r="1926" spans="1:17" s="75" customFormat="1" x14ac:dyDescent="0.3">
      <c r="A1926" s="72"/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P1926" s="73"/>
      <c r="Q1926" s="73"/>
    </row>
    <row r="1927" spans="1:17" s="75" customFormat="1" x14ac:dyDescent="0.3">
      <c r="A1927" s="72"/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P1927" s="73"/>
      <c r="Q1927" s="73"/>
    </row>
    <row r="1928" spans="1:17" s="75" customFormat="1" x14ac:dyDescent="0.3">
      <c r="A1928" s="72"/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P1928" s="73"/>
      <c r="Q1928" s="73"/>
    </row>
    <row r="1929" spans="1:17" s="75" customFormat="1" x14ac:dyDescent="0.3">
      <c r="A1929" s="72"/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P1929" s="73"/>
      <c r="Q1929" s="73"/>
    </row>
    <row r="1930" spans="1:17" s="75" customFormat="1" x14ac:dyDescent="0.3">
      <c r="A1930" s="72"/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P1930" s="73"/>
      <c r="Q1930" s="73"/>
    </row>
    <row r="1931" spans="1:17" s="75" customFormat="1" x14ac:dyDescent="0.3">
      <c r="A1931" s="72"/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P1931" s="73"/>
      <c r="Q1931" s="73"/>
    </row>
    <row r="1932" spans="1:17" s="75" customFormat="1" x14ac:dyDescent="0.3">
      <c r="A1932" s="72"/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P1932" s="73"/>
      <c r="Q1932" s="73"/>
    </row>
    <row r="1933" spans="1:17" s="75" customFormat="1" x14ac:dyDescent="0.3">
      <c r="A1933" s="72"/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P1933" s="73"/>
      <c r="Q1933" s="73"/>
    </row>
    <row r="1934" spans="1:17" s="75" customFormat="1" x14ac:dyDescent="0.3">
      <c r="A1934" s="72"/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P1934" s="73"/>
      <c r="Q1934" s="73"/>
    </row>
    <row r="1935" spans="1:17" s="75" customFormat="1" x14ac:dyDescent="0.3">
      <c r="A1935" s="72"/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P1935" s="73"/>
      <c r="Q1935" s="73"/>
    </row>
    <row r="1936" spans="1:17" s="75" customFormat="1" x14ac:dyDescent="0.3">
      <c r="A1936" s="72"/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P1936" s="73"/>
      <c r="Q1936" s="73"/>
    </row>
    <row r="1937" spans="1:17" s="75" customFormat="1" x14ac:dyDescent="0.3">
      <c r="A1937" s="72"/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P1937" s="73"/>
      <c r="Q1937" s="73"/>
    </row>
    <row r="1938" spans="1:17" s="75" customFormat="1" x14ac:dyDescent="0.3">
      <c r="A1938" s="72"/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P1938" s="73"/>
      <c r="Q1938" s="73"/>
    </row>
    <row r="1939" spans="1:17" s="75" customFormat="1" x14ac:dyDescent="0.3">
      <c r="A1939" s="72"/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P1939" s="73"/>
      <c r="Q1939" s="73"/>
    </row>
    <row r="1940" spans="1:17" s="75" customFormat="1" x14ac:dyDescent="0.3">
      <c r="A1940" s="72"/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P1940" s="73"/>
      <c r="Q1940" s="73"/>
    </row>
    <row r="1941" spans="1:17" s="75" customFormat="1" x14ac:dyDescent="0.3">
      <c r="A1941" s="72"/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P1941" s="73"/>
      <c r="Q1941" s="73"/>
    </row>
    <row r="1942" spans="1:17" s="75" customFormat="1" x14ac:dyDescent="0.3">
      <c r="A1942" s="72"/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P1942" s="73"/>
      <c r="Q1942" s="73"/>
    </row>
    <row r="1943" spans="1:17" s="75" customFormat="1" x14ac:dyDescent="0.3">
      <c r="A1943" s="72"/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P1943" s="73"/>
      <c r="Q1943" s="73"/>
    </row>
    <row r="1944" spans="1:17" s="75" customFormat="1" x14ac:dyDescent="0.3">
      <c r="A1944" s="72"/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P1944" s="73"/>
      <c r="Q1944" s="73"/>
    </row>
    <row r="1945" spans="1:17" s="75" customFormat="1" x14ac:dyDescent="0.3">
      <c r="A1945" s="72"/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P1945" s="73"/>
      <c r="Q1945" s="73"/>
    </row>
    <row r="1946" spans="1:17" s="75" customFormat="1" x14ac:dyDescent="0.3">
      <c r="A1946" s="72"/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P1946" s="73"/>
      <c r="Q1946" s="73"/>
    </row>
    <row r="1947" spans="1:17" s="75" customFormat="1" x14ac:dyDescent="0.3">
      <c r="A1947" s="72"/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P1947" s="73"/>
      <c r="Q1947" s="73"/>
    </row>
    <row r="1948" spans="1:17" s="75" customFormat="1" x14ac:dyDescent="0.3">
      <c r="A1948" s="72"/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P1948" s="73"/>
      <c r="Q1948" s="73"/>
    </row>
    <row r="1949" spans="1:17" s="75" customFormat="1" x14ac:dyDescent="0.3">
      <c r="A1949" s="72"/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P1949" s="73"/>
      <c r="Q1949" s="73"/>
    </row>
    <row r="1950" spans="1:17" s="75" customFormat="1" x14ac:dyDescent="0.3">
      <c r="A1950" s="72"/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P1950" s="73"/>
      <c r="Q1950" s="73"/>
    </row>
    <row r="1951" spans="1:17" s="75" customFormat="1" x14ac:dyDescent="0.3">
      <c r="A1951" s="72"/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P1951" s="73"/>
      <c r="Q1951" s="73"/>
    </row>
    <row r="1952" spans="1:17" s="75" customFormat="1" x14ac:dyDescent="0.3">
      <c r="A1952" s="72"/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P1952" s="73"/>
      <c r="Q1952" s="73"/>
    </row>
    <row r="1953" spans="1:17" s="75" customFormat="1" x14ac:dyDescent="0.3">
      <c r="A1953" s="72"/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P1953" s="73"/>
      <c r="Q1953" s="73"/>
    </row>
    <row r="1954" spans="1:17" s="75" customFormat="1" x14ac:dyDescent="0.3">
      <c r="A1954" s="72"/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P1954" s="73"/>
      <c r="Q1954" s="73"/>
    </row>
    <row r="1955" spans="1:17" s="75" customFormat="1" x14ac:dyDescent="0.3">
      <c r="A1955" s="72"/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P1955" s="73"/>
      <c r="Q1955" s="73"/>
    </row>
    <row r="1956" spans="1:17" s="75" customFormat="1" x14ac:dyDescent="0.3">
      <c r="A1956" s="72"/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P1956" s="73"/>
      <c r="Q1956" s="73"/>
    </row>
    <row r="1957" spans="1:17" s="75" customFormat="1" x14ac:dyDescent="0.3">
      <c r="A1957" s="72"/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P1957" s="73"/>
      <c r="Q1957" s="73"/>
    </row>
    <row r="1958" spans="1:17" s="75" customFormat="1" x14ac:dyDescent="0.3">
      <c r="A1958" s="72"/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P1958" s="73"/>
      <c r="Q1958" s="73"/>
    </row>
    <row r="1959" spans="1:17" s="75" customFormat="1" x14ac:dyDescent="0.3">
      <c r="A1959" s="72"/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P1959" s="73"/>
      <c r="Q1959" s="73"/>
    </row>
    <row r="1960" spans="1:17" s="75" customFormat="1" x14ac:dyDescent="0.3">
      <c r="A1960" s="72"/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P1960" s="73"/>
      <c r="Q1960" s="73"/>
    </row>
    <row r="1961" spans="1:17" s="75" customFormat="1" x14ac:dyDescent="0.3">
      <c r="A1961" s="72"/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P1961" s="73"/>
      <c r="Q1961" s="73"/>
    </row>
    <row r="1962" spans="1:17" s="75" customFormat="1" x14ac:dyDescent="0.3">
      <c r="A1962" s="72"/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P1962" s="73"/>
      <c r="Q1962" s="73"/>
    </row>
    <row r="1963" spans="1:17" s="75" customFormat="1" x14ac:dyDescent="0.3">
      <c r="A1963" s="72"/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P1963" s="73"/>
      <c r="Q1963" s="73"/>
    </row>
    <row r="1964" spans="1:17" s="75" customFormat="1" x14ac:dyDescent="0.3">
      <c r="A1964" s="72"/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P1964" s="73"/>
      <c r="Q1964" s="73"/>
    </row>
    <row r="1965" spans="1:17" s="75" customFormat="1" x14ac:dyDescent="0.3">
      <c r="A1965" s="72"/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P1965" s="73"/>
      <c r="Q1965" s="73"/>
    </row>
    <row r="1966" spans="1:17" s="75" customFormat="1" x14ac:dyDescent="0.3">
      <c r="A1966" s="72"/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P1966" s="73"/>
      <c r="Q1966" s="73"/>
    </row>
    <row r="1967" spans="1:17" s="75" customFormat="1" x14ac:dyDescent="0.3">
      <c r="A1967" s="72"/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P1967" s="73"/>
      <c r="Q1967" s="73"/>
    </row>
    <row r="1968" spans="1:17" s="75" customFormat="1" x14ac:dyDescent="0.3">
      <c r="A1968" s="72"/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P1968" s="73"/>
      <c r="Q1968" s="73"/>
    </row>
    <row r="1969" spans="1:17" s="75" customFormat="1" x14ac:dyDescent="0.3">
      <c r="A1969" s="72"/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P1969" s="73"/>
      <c r="Q1969" s="73"/>
    </row>
    <row r="1970" spans="1:17" s="75" customFormat="1" x14ac:dyDescent="0.3">
      <c r="A1970" s="72"/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P1970" s="73"/>
      <c r="Q1970" s="73"/>
    </row>
    <row r="1971" spans="1:17" s="75" customFormat="1" x14ac:dyDescent="0.3">
      <c r="A1971" s="72"/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P1971" s="73"/>
      <c r="Q1971" s="73"/>
    </row>
    <row r="1972" spans="1:17" s="75" customFormat="1" x14ac:dyDescent="0.3">
      <c r="A1972" s="72"/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P1972" s="73"/>
      <c r="Q1972" s="73"/>
    </row>
    <row r="1973" spans="1:17" s="75" customFormat="1" x14ac:dyDescent="0.3">
      <c r="A1973" s="72"/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P1973" s="73"/>
      <c r="Q1973" s="73"/>
    </row>
    <row r="1974" spans="1:17" s="75" customFormat="1" x14ac:dyDescent="0.3">
      <c r="A1974" s="72"/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P1974" s="73"/>
      <c r="Q1974" s="73"/>
    </row>
    <row r="1975" spans="1:17" s="75" customFormat="1" x14ac:dyDescent="0.3">
      <c r="A1975" s="72"/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P1975" s="73"/>
      <c r="Q1975" s="73"/>
    </row>
    <row r="1976" spans="1:17" s="75" customFormat="1" x14ac:dyDescent="0.3">
      <c r="A1976" s="72"/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P1976" s="73"/>
      <c r="Q1976" s="73"/>
    </row>
    <row r="1977" spans="1:17" s="75" customFormat="1" x14ac:dyDescent="0.3">
      <c r="A1977" s="72"/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P1977" s="73"/>
      <c r="Q1977" s="73"/>
    </row>
    <row r="1978" spans="1:17" s="75" customFormat="1" x14ac:dyDescent="0.3">
      <c r="A1978" s="72"/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P1978" s="73"/>
      <c r="Q1978" s="73"/>
    </row>
    <row r="1979" spans="1:17" s="75" customFormat="1" x14ac:dyDescent="0.3">
      <c r="A1979" s="72"/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P1979" s="73"/>
      <c r="Q1979" s="73"/>
    </row>
    <row r="1980" spans="1:17" s="75" customFormat="1" x14ac:dyDescent="0.3">
      <c r="A1980" s="72"/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P1980" s="73"/>
      <c r="Q1980" s="73"/>
    </row>
    <row r="1981" spans="1:17" s="75" customFormat="1" x14ac:dyDescent="0.3">
      <c r="A1981" s="72"/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P1981" s="73"/>
      <c r="Q1981" s="73"/>
    </row>
    <row r="1982" spans="1:17" s="75" customFormat="1" x14ac:dyDescent="0.3">
      <c r="A1982" s="72"/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P1982" s="73"/>
      <c r="Q1982" s="73"/>
    </row>
    <row r="1983" spans="1:17" s="75" customFormat="1" x14ac:dyDescent="0.3">
      <c r="A1983" s="72"/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P1983" s="73"/>
      <c r="Q1983" s="73"/>
    </row>
    <row r="1984" spans="1:17" s="75" customFormat="1" x14ac:dyDescent="0.3">
      <c r="A1984" s="72"/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P1984" s="73"/>
      <c r="Q1984" s="73"/>
    </row>
    <row r="1985" spans="1:17" s="75" customFormat="1" x14ac:dyDescent="0.3">
      <c r="A1985" s="72"/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P1985" s="73"/>
      <c r="Q1985" s="73"/>
    </row>
    <row r="1986" spans="1:17" s="75" customFormat="1" x14ac:dyDescent="0.3">
      <c r="A1986" s="72"/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P1986" s="73"/>
      <c r="Q1986" s="73"/>
    </row>
    <row r="1987" spans="1:17" s="75" customFormat="1" x14ac:dyDescent="0.3">
      <c r="A1987" s="72"/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P1987" s="73"/>
      <c r="Q1987" s="73"/>
    </row>
    <row r="1988" spans="1:17" s="75" customFormat="1" x14ac:dyDescent="0.3">
      <c r="A1988" s="72"/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P1988" s="73"/>
      <c r="Q1988" s="73"/>
    </row>
    <row r="1989" spans="1:17" s="75" customFormat="1" x14ac:dyDescent="0.3">
      <c r="A1989" s="72"/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P1989" s="73"/>
      <c r="Q1989" s="73"/>
    </row>
    <row r="1990" spans="1:17" s="75" customFormat="1" x14ac:dyDescent="0.3">
      <c r="A1990" s="72"/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P1990" s="73"/>
      <c r="Q1990" s="73"/>
    </row>
    <row r="1991" spans="1:17" s="75" customFormat="1" x14ac:dyDescent="0.3">
      <c r="A1991" s="72"/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P1991" s="73"/>
      <c r="Q1991" s="73"/>
    </row>
    <row r="1992" spans="1:17" s="75" customFormat="1" x14ac:dyDescent="0.3">
      <c r="A1992" s="72"/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P1992" s="73"/>
      <c r="Q1992" s="73"/>
    </row>
    <row r="1993" spans="1:17" s="75" customFormat="1" x14ac:dyDescent="0.3">
      <c r="A1993" s="72"/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P1993" s="73"/>
      <c r="Q1993" s="73"/>
    </row>
    <row r="1994" spans="1:17" s="75" customFormat="1" x14ac:dyDescent="0.3">
      <c r="A1994" s="72"/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P1994" s="73"/>
      <c r="Q1994" s="73"/>
    </row>
    <row r="1995" spans="1:17" s="75" customFormat="1" x14ac:dyDescent="0.3">
      <c r="A1995" s="72"/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P1995" s="73"/>
      <c r="Q1995" s="73"/>
    </row>
    <row r="1996" spans="1:17" s="75" customFormat="1" x14ac:dyDescent="0.3">
      <c r="A1996" s="72"/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P1996" s="73"/>
      <c r="Q1996" s="73"/>
    </row>
    <row r="1997" spans="1:17" s="75" customFormat="1" x14ac:dyDescent="0.3">
      <c r="A1997" s="72"/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P1997" s="73"/>
      <c r="Q1997" s="73"/>
    </row>
    <row r="1998" spans="1:17" s="75" customFormat="1" x14ac:dyDescent="0.3">
      <c r="A1998" s="72"/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P1998" s="73"/>
      <c r="Q1998" s="73"/>
    </row>
    <row r="1999" spans="1:17" s="75" customFormat="1" x14ac:dyDescent="0.3">
      <c r="A1999" s="72"/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P1999" s="73"/>
      <c r="Q1999" s="73"/>
    </row>
    <row r="2000" spans="1:17" s="75" customFormat="1" x14ac:dyDescent="0.3">
      <c r="A2000" s="72"/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P2000" s="73"/>
      <c r="Q2000" s="73"/>
    </row>
    <row r="2001" spans="1:17" s="75" customFormat="1" x14ac:dyDescent="0.3">
      <c r="A2001" s="72"/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P2001" s="73"/>
      <c r="Q2001" s="73"/>
    </row>
    <row r="2002" spans="1:17" s="75" customFormat="1" x14ac:dyDescent="0.3">
      <c r="A2002" s="72"/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P2002" s="73"/>
      <c r="Q2002" s="73"/>
    </row>
    <row r="2003" spans="1:17" s="75" customFormat="1" x14ac:dyDescent="0.3">
      <c r="A2003" s="72"/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P2003" s="73"/>
      <c r="Q2003" s="73"/>
    </row>
    <row r="2004" spans="1:17" s="75" customFormat="1" x14ac:dyDescent="0.3">
      <c r="A2004" s="72"/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P2004" s="73"/>
      <c r="Q2004" s="73"/>
    </row>
    <row r="2005" spans="1:17" s="75" customFormat="1" x14ac:dyDescent="0.3">
      <c r="A2005" s="72"/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P2005" s="73"/>
      <c r="Q2005" s="73"/>
    </row>
    <row r="2006" spans="1:17" s="75" customFormat="1" x14ac:dyDescent="0.3">
      <c r="A2006" s="72"/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P2006" s="73"/>
      <c r="Q2006" s="73"/>
    </row>
    <row r="2007" spans="1:17" s="75" customFormat="1" x14ac:dyDescent="0.3">
      <c r="A2007" s="72"/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P2007" s="73"/>
      <c r="Q2007" s="73"/>
    </row>
    <row r="2008" spans="1:17" s="75" customFormat="1" x14ac:dyDescent="0.3">
      <c r="A2008" s="72"/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P2008" s="73"/>
      <c r="Q2008" s="73"/>
    </row>
    <row r="2009" spans="1:17" s="75" customFormat="1" x14ac:dyDescent="0.3">
      <c r="A2009" s="72"/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P2009" s="73"/>
      <c r="Q2009" s="73"/>
    </row>
    <row r="2010" spans="1:17" s="75" customFormat="1" x14ac:dyDescent="0.3">
      <c r="A2010" s="72"/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P2010" s="73"/>
      <c r="Q2010" s="73"/>
    </row>
    <row r="2011" spans="1:17" s="75" customFormat="1" x14ac:dyDescent="0.3">
      <c r="A2011" s="72"/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P2011" s="73"/>
      <c r="Q2011" s="73"/>
    </row>
    <row r="2012" spans="1:17" s="75" customFormat="1" x14ac:dyDescent="0.3">
      <c r="A2012" s="72"/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P2012" s="73"/>
      <c r="Q2012" s="73"/>
    </row>
    <row r="2013" spans="1:17" s="75" customFormat="1" x14ac:dyDescent="0.3">
      <c r="A2013" s="72"/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P2013" s="73"/>
      <c r="Q2013" s="73"/>
    </row>
    <row r="2014" spans="1:17" s="75" customFormat="1" x14ac:dyDescent="0.3">
      <c r="A2014" s="72"/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P2014" s="73"/>
      <c r="Q2014" s="73"/>
    </row>
    <row r="2015" spans="1:17" s="75" customFormat="1" x14ac:dyDescent="0.3">
      <c r="A2015" s="72"/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P2015" s="73"/>
      <c r="Q2015" s="73"/>
    </row>
    <row r="2016" spans="1:17" s="75" customFormat="1" x14ac:dyDescent="0.3">
      <c r="A2016" s="72"/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P2016" s="73"/>
      <c r="Q2016" s="73"/>
    </row>
    <row r="2017" spans="1:17" s="75" customFormat="1" x14ac:dyDescent="0.3">
      <c r="A2017" s="72"/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P2017" s="73"/>
      <c r="Q2017" s="73"/>
    </row>
    <row r="2018" spans="1:17" s="75" customFormat="1" x14ac:dyDescent="0.3">
      <c r="A2018" s="72"/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P2018" s="73"/>
      <c r="Q2018" s="73"/>
    </row>
    <row r="2019" spans="1:17" s="75" customFormat="1" x14ac:dyDescent="0.3">
      <c r="A2019" s="72"/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P2019" s="73"/>
      <c r="Q2019" s="73"/>
    </row>
    <row r="2020" spans="1:17" s="75" customFormat="1" x14ac:dyDescent="0.3">
      <c r="A2020" s="72"/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P2020" s="73"/>
      <c r="Q2020" s="73"/>
    </row>
    <row r="2021" spans="1:17" s="75" customFormat="1" x14ac:dyDescent="0.3">
      <c r="A2021" s="72"/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P2021" s="73"/>
      <c r="Q2021" s="73"/>
    </row>
    <row r="2022" spans="1:17" s="75" customFormat="1" x14ac:dyDescent="0.3">
      <c r="A2022" s="72"/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P2022" s="73"/>
      <c r="Q2022" s="73"/>
    </row>
    <row r="2023" spans="1:17" s="75" customFormat="1" x14ac:dyDescent="0.3">
      <c r="A2023" s="72"/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P2023" s="73"/>
      <c r="Q2023" s="73"/>
    </row>
    <row r="2024" spans="1:17" s="75" customFormat="1" x14ac:dyDescent="0.3">
      <c r="A2024" s="72"/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P2024" s="73"/>
      <c r="Q2024" s="73"/>
    </row>
    <row r="2025" spans="1:17" s="75" customFormat="1" x14ac:dyDescent="0.3">
      <c r="A2025" s="72"/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P2025" s="73"/>
      <c r="Q2025" s="73"/>
    </row>
    <row r="2026" spans="1:17" s="75" customFormat="1" x14ac:dyDescent="0.3">
      <c r="A2026" s="72"/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P2026" s="73"/>
      <c r="Q2026" s="73"/>
    </row>
    <row r="2027" spans="1:17" s="75" customFormat="1" x14ac:dyDescent="0.3">
      <c r="A2027" s="72"/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P2027" s="73"/>
      <c r="Q2027" s="73"/>
    </row>
    <row r="2028" spans="1:17" s="75" customFormat="1" x14ac:dyDescent="0.3">
      <c r="A2028" s="72"/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P2028" s="73"/>
      <c r="Q2028" s="73"/>
    </row>
    <row r="2029" spans="1:17" s="75" customFormat="1" x14ac:dyDescent="0.3">
      <c r="A2029" s="72"/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P2029" s="73"/>
      <c r="Q2029" s="73"/>
    </row>
    <row r="2030" spans="1:17" s="75" customFormat="1" x14ac:dyDescent="0.3">
      <c r="A2030" s="72"/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P2030" s="73"/>
      <c r="Q2030" s="73"/>
    </row>
    <row r="2031" spans="1:17" s="75" customFormat="1" x14ac:dyDescent="0.3">
      <c r="A2031" s="72"/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P2031" s="73"/>
      <c r="Q2031" s="73"/>
    </row>
    <row r="2032" spans="1:17" s="75" customFormat="1" x14ac:dyDescent="0.3">
      <c r="A2032" s="72"/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P2032" s="73"/>
      <c r="Q2032" s="73"/>
    </row>
    <row r="2033" spans="1:17" s="75" customFormat="1" x14ac:dyDescent="0.3">
      <c r="A2033" s="72"/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P2033" s="73"/>
      <c r="Q2033" s="73"/>
    </row>
    <row r="2034" spans="1:17" s="75" customFormat="1" x14ac:dyDescent="0.3">
      <c r="A2034" s="72"/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P2034" s="73"/>
      <c r="Q2034" s="73"/>
    </row>
    <row r="2035" spans="1:17" s="75" customFormat="1" x14ac:dyDescent="0.3">
      <c r="A2035" s="72"/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P2035" s="73"/>
      <c r="Q2035" s="73"/>
    </row>
    <row r="2036" spans="1:17" s="75" customFormat="1" x14ac:dyDescent="0.3">
      <c r="A2036" s="72"/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P2036" s="73"/>
      <c r="Q2036" s="73"/>
    </row>
    <row r="2037" spans="1:17" s="75" customFormat="1" x14ac:dyDescent="0.3">
      <c r="A2037" s="72"/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P2037" s="73"/>
      <c r="Q2037" s="73"/>
    </row>
    <row r="2038" spans="1:17" s="75" customFormat="1" x14ac:dyDescent="0.3">
      <c r="A2038" s="72"/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P2038" s="73"/>
      <c r="Q2038" s="73"/>
    </row>
    <row r="2039" spans="1:17" s="75" customFormat="1" x14ac:dyDescent="0.3">
      <c r="A2039" s="72"/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P2039" s="73"/>
      <c r="Q2039" s="73"/>
    </row>
    <row r="2040" spans="1:17" s="75" customFormat="1" x14ac:dyDescent="0.3">
      <c r="A2040" s="72"/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P2040" s="73"/>
      <c r="Q2040" s="73"/>
    </row>
    <row r="2041" spans="1:17" s="75" customFormat="1" x14ac:dyDescent="0.3">
      <c r="A2041" s="72"/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P2041" s="73"/>
      <c r="Q2041" s="73"/>
    </row>
    <row r="2042" spans="1:17" s="75" customFormat="1" x14ac:dyDescent="0.3">
      <c r="A2042" s="72"/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P2042" s="73"/>
      <c r="Q2042" s="73"/>
    </row>
    <row r="2043" spans="1:17" s="75" customFormat="1" x14ac:dyDescent="0.3">
      <c r="A2043" s="72"/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P2043" s="73"/>
      <c r="Q2043" s="73"/>
    </row>
    <row r="2044" spans="1:17" s="75" customFormat="1" x14ac:dyDescent="0.3">
      <c r="A2044" s="72"/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P2044" s="73"/>
      <c r="Q2044" s="73"/>
    </row>
    <row r="2045" spans="1:17" s="75" customFormat="1" x14ac:dyDescent="0.3">
      <c r="A2045" s="72"/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P2045" s="73"/>
      <c r="Q2045" s="73"/>
    </row>
    <row r="2046" spans="1:17" s="75" customFormat="1" x14ac:dyDescent="0.3">
      <c r="A2046" s="72"/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P2046" s="73"/>
      <c r="Q2046" s="73"/>
    </row>
    <row r="2047" spans="1:17" s="75" customFormat="1" x14ac:dyDescent="0.3">
      <c r="A2047" s="72"/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P2047" s="73"/>
      <c r="Q2047" s="73"/>
    </row>
    <row r="2048" spans="1:17" s="75" customFormat="1" x14ac:dyDescent="0.3">
      <c r="A2048" s="72"/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P2048" s="73"/>
      <c r="Q2048" s="73"/>
    </row>
    <row r="2049" spans="1:17" s="75" customFormat="1" x14ac:dyDescent="0.3">
      <c r="A2049" s="72"/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P2049" s="73"/>
      <c r="Q2049" s="73"/>
    </row>
    <row r="2050" spans="1:17" s="75" customFormat="1" x14ac:dyDescent="0.3">
      <c r="A2050" s="72"/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P2050" s="73"/>
      <c r="Q2050" s="73"/>
    </row>
    <row r="2051" spans="1:17" s="75" customFormat="1" x14ac:dyDescent="0.3">
      <c r="A2051" s="72"/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P2051" s="73"/>
      <c r="Q2051" s="73"/>
    </row>
    <row r="2052" spans="1:17" s="75" customFormat="1" x14ac:dyDescent="0.3">
      <c r="A2052" s="72"/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P2052" s="73"/>
      <c r="Q2052" s="73"/>
    </row>
    <row r="2053" spans="1:17" s="75" customFormat="1" x14ac:dyDescent="0.3">
      <c r="A2053" s="72"/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P2053" s="73"/>
      <c r="Q2053" s="73"/>
    </row>
    <row r="2054" spans="1:17" s="75" customFormat="1" x14ac:dyDescent="0.3">
      <c r="A2054" s="72"/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P2054" s="73"/>
      <c r="Q2054" s="73"/>
    </row>
    <row r="2055" spans="1:17" s="75" customFormat="1" x14ac:dyDescent="0.3">
      <c r="A2055" s="72"/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P2055" s="73"/>
      <c r="Q2055" s="73"/>
    </row>
    <row r="2056" spans="1:17" s="75" customFormat="1" x14ac:dyDescent="0.3">
      <c r="A2056" s="72"/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P2056" s="73"/>
      <c r="Q2056" s="73"/>
    </row>
    <row r="2057" spans="1:17" s="75" customFormat="1" x14ac:dyDescent="0.3">
      <c r="A2057" s="72"/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P2057" s="73"/>
      <c r="Q2057" s="73"/>
    </row>
    <row r="2058" spans="1:17" s="75" customFormat="1" x14ac:dyDescent="0.3">
      <c r="A2058" s="72"/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P2058" s="73"/>
      <c r="Q2058" s="73"/>
    </row>
    <row r="2059" spans="1:17" s="75" customFormat="1" x14ac:dyDescent="0.3">
      <c r="A2059" s="72"/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P2059" s="73"/>
      <c r="Q2059" s="73"/>
    </row>
    <row r="2060" spans="1:17" s="75" customFormat="1" x14ac:dyDescent="0.3">
      <c r="A2060" s="72"/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P2060" s="73"/>
      <c r="Q2060" s="73"/>
    </row>
    <row r="2061" spans="1:17" s="75" customFormat="1" x14ac:dyDescent="0.3">
      <c r="A2061" s="72"/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P2061" s="73"/>
      <c r="Q2061" s="73"/>
    </row>
    <row r="2062" spans="1:17" s="75" customFormat="1" x14ac:dyDescent="0.3">
      <c r="A2062" s="72"/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P2062" s="73"/>
      <c r="Q2062" s="73"/>
    </row>
    <row r="2063" spans="1:17" s="75" customFormat="1" x14ac:dyDescent="0.3">
      <c r="A2063" s="72"/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P2063" s="73"/>
      <c r="Q2063" s="73"/>
    </row>
    <row r="2064" spans="1:17" s="75" customFormat="1" x14ac:dyDescent="0.3">
      <c r="A2064" s="72"/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P2064" s="73"/>
      <c r="Q2064" s="73"/>
    </row>
    <row r="2065" spans="1:17" s="75" customFormat="1" x14ac:dyDescent="0.3">
      <c r="A2065" s="72"/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P2065" s="73"/>
      <c r="Q2065" s="73"/>
    </row>
    <row r="2066" spans="1:17" s="75" customFormat="1" x14ac:dyDescent="0.3">
      <c r="A2066" s="72"/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P2066" s="73"/>
      <c r="Q2066" s="73"/>
    </row>
    <row r="2067" spans="1:17" s="75" customFormat="1" x14ac:dyDescent="0.3">
      <c r="A2067" s="72"/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P2067" s="73"/>
      <c r="Q2067" s="73"/>
    </row>
    <row r="2068" spans="1:17" s="75" customFormat="1" x14ac:dyDescent="0.3">
      <c r="A2068" s="72"/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P2068" s="73"/>
      <c r="Q2068" s="73"/>
    </row>
    <row r="2069" spans="1:17" s="75" customFormat="1" x14ac:dyDescent="0.3">
      <c r="A2069" s="72"/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P2069" s="73"/>
      <c r="Q2069" s="73"/>
    </row>
    <row r="2070" spans="1:17" s="75" customFormat="1" x14ac:dyDescent="0.3">
      <c r="A2070" s="72"/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P2070" s="73"/>
      <c r="Q2070" s="73"/>
    </row>
    <row r="2071" spans="1:17" s="75" customFormat="1" x14ac:dyDescent="0.3">
      <c r="A2071" s="72"/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P2071" s="73"/>
      <c r="Q2071" s="73"/>
    </row>
    <row r="2072" spans="1:17" s="75" customFormat="1" x14ac:dyDescent="0.3">
      <c r="A2072" s="72"/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P2072" s="73"/>
      <c r="Q2072" s="73"/>
    </row>
    <row r="2073" spans="1:17" s="75" customFormat="1" x14ac:dyDescent="0.3">
      <c r="A2073" s="72"/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P2073" s="73"/>
      <c r="Q2073" s="73"/>
    </row>
    <row r="2074" spans="1:17" s="75" customFormat="1" x14ac:dyDescent="0.3">
      <c r="A2074" s="72"/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P2074" s="73"/>
      <c r="Q2074" s="73"/>
    </row>
    <row r="2075" spans="1:17" s="75" customFormat="1" x14ac:dyDescent="0.3">
      <c r="A2075" s="72"/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P2075" s="73"/>
      <c r="Q2075" s="73"/>
    </row>
    <row r="2076" spans="1:17" s="75" customFormat="1" x14ac:dyDescent="0.3">
      <c r="A2076" s="72"/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P2076" s="73"/>
      <c r="Q2076" s="73"/>
    </row>
    <row r="2077" spans="1:17" s="75" customFormat="1" x14ac:dyDescent="0.3">
      <c r="A2077" s="72"/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P2077" s="73"/>
      <c r="Q2077" s="73"/>
    </row>
    <row r="2078" spans="1:17" s="75" customFormat="1" x14ac:dyDescent="0.3">
      <c r="A2078" s="72"/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P2078" s="73"/>
      <c r="Q2078" s="73"/>
    </row>
    <row r="2079" spans="1:17" s="75" customFormat="1" x14ac:dyDescent="0.3">
      <c r="A2079" s="72"/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P2079" s="73"/>
      <c r="Q2079" s="73"/>
    </row>
    <row r="2080" spans="1:17" s="75" customFormat="1" x14ac:dyDescent="0.3">
      <c r="A2080" s="72"/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P2080" s="73"/>
      <c r="Q2080" s="73"/>
    </row>
    <row r="2081" spans="1:17" s="75" customFormat="1" x14ac:dyDescent="0.3">
      <c r="A2081" s="72"/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P2081" s="73"/>
      <c r="Q2081" s="73"/>
    </row>
    <row r="2082" spans="1:17" s="75" customFormat="1" x14ac:dyDescent="0.3">
      <c r="A2082" s="72"/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P2082" s="73"/>
      <c r="Q2082" s="73"/>
    </row>
    <row r="2083" spans="1:17" s="75" customFormat="1" x14ac:dyDescent="0.3">
      <c r="A2083" s="72"/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P2083" s="73"/>
      <c r="Q2083" s="73"/>
    </row>
    <row r="2084" spans="1:17" s="75" customFormat="1" x14ac:dyDescent="0.3">
      <c r="A2084" s="72"/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P2084" s="73"/>
      <c r="Q2084" s="73"/>
    </row>
    <row r="2085" spans="1:17" s="75" customFormat="1" x14ac:dyDescent="0.3">
      <c r="A2085" s="72"/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P2085" s="73"/>
      <c r="Q2085" s="73"/>
    </row>
    <row r="2086" spans="1:17" s="75" customFormat="1" x14ac:dyDescent="0.3">
      <c r="A2086" s="72"/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P2086" s="73"/>
      <c r="Q2086" s="73"/>
    </row>
    <row r="2087" spans="1:17" s="75" customFormat="1" x14ac:dyDescent="0.3">
      <c r="A2087" s="72"/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P2087" s="73"/>
      <c r="Q2087" s="73"/>
    </row>
    <row r="2088" spans="1:17" s="75" customFormat="1" x14ac:dyDescent="0.3">
      <c r="A2088" s="72"/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P2088" s="73"/>
      <c r="Q2088" s="73"/>
    </row>
    <row r="2089" spans="1:17" s="75" customFormat="1" x14ac:dyDescent="0.3">
      <c r="A2089" s="72"/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P2089" s="73"/>
      <c r="Q2089" s="73"/>
    </row>
    <row r="2090" spans="1:17" s="75" customFormat="1" x14ac:dyDescent="0.3">
      <c r="A2090" s="72"/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P2090" s="73"/>
      <c r="Q2090" s="73"/>
    </row>
    <row r="2091" spans="1:17" s="75" customFormat="1" x14ac:dyDescent="0.3">
      <c r="A2091" s="72"/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P2091" s="73"/>
      <c r="Q2091" s="73"/>
    </row>
    <row r="2092" spans="1:17" s="75" customFormat="1" x14ac:dyDescent="0.3">
      <c r="A2092" s="72"/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P2092" s="73"/>
      <c r="Q2092" s="73"/>
    </row>
    <row r="2093" spans="1:17" s="75" customFormat="1" x14ac:dyDescent="0.3">
      <c r="A2093" s="72"/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P2093" s="73"/>
      <c r="Q2093" s="73"/>
    </row>
    <row r="2094" spans="1:17" s="75" customFormat="1" x14ac:dyDescent="0.3">
      <c r="A2094" s="72"/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P2094" s="73"/>
      <c r="Q2094" s="73"/>
    </row>
    <row r="2095" spans="1:17" s="75" customFormat="1" x14ac:dyDescent="0.3">
      <c r="A2095" s="72"/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P2095" s="73"/>
      <c r="Q2095" s="73"/>
    </row>
    <row r="2096" spans="1:17" s="75" customFormat="1" x14ac:dyDescent="0.3">
      <c r="A2096" s="72"/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P2096" s="73"/>
      <c r="Q2096" s="73"/>
    </row>
    <row r="2097" spans="1:17" s="75" customFormat="1" x14ac:dyDescent="0.3">
      <c r="A2097" s="72"/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P2097" s="73"/>
      <c r="Q2097" s="73"/>
    </row>
    <row r="2098" spans="1:17" s="75" customFormat="1" x14ac:dyDescent="0.3">
      <c r="A2098" s="72"/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P2098" s="73"/>
      <c r="Q2098" s="73"/>
    </row>
    <row r="2099" spans="1:17" s="75" customFormat="1" x14ac:dyDescent="0.3">
      <c r="A2099" s="72"/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P2099" s="73"/>
      <c r="Q2099" s="73"/>
    </row>
    <row r="2100" spans="1:17" s="75" customFormat="1" x14ac:dyDescent="0.3">
      <c r="A2100" s="72"/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P2100" s="73"/>
      <c r="Q2100" s="73"/>
    </row>
    <row r="2101" spans="1:17" s="75" customFormat="1" x14ac:dyDescent="0.3">
      <c r="A2101" s="72"/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P2101" s="73"/>
      <c r="Q2101" s="73"/>
    </row>
    <row r="2102" spans="1:17" s="75" customFormat="1" x14ac:dyDescent="0.3">
      <c r="A2102" s="72"/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P2102" s="73"/>
      <c r="Q2102" s="73"/>
    </row>
    <row r="2103" spans="1:17" s="75" customFormat="1" x14ac:dyDescent="0.3">
      <c r="A2103" s="72"/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P2103" s="73"/>
      <c r="Q2103" s="73"/>
    </row>
    <row r="2104" spans="1:17" s="75" customFormat="1" x14ac:dyDescent="0.3">
      <c r="A2104" s="72"/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P2104" s="73"/>
      <c r="Q2104" s="73"/>
    </row>
    <row r="2105" spans="1:17" s="75" customFormat="1" x14ac:dyDescent="0.3">
      <c r="A2105" s="72"/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P2105" s="73"/>
      <c r="Q2105" s="73"/>
    </row>
    <row r="2106" spans="1:17" s="75" customFormat="1" x14ac:dyDescent="0.3">
      <c r="A2106" s="72"/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P2106" s="73"/>
      <c r="Q2106" s="73"/>
    </row>
    <row r="2107" spans="1:17" s="75" customFormat="1" x14ac:dyDescent="0.3">
      <c r="A2107" s="72"/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P2107" s="73"/>
      <c r="Q2107" s="73"/>
    </row>
    <row r="2108" spans="1:17" s="75" customFormat="1" x14ac:dyDescent="0.3">
      <c r="A2108" s="72"/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P2108" s="73"/>
      <c r="Q2108" s="73"/>
    </row>
    <row r="2109" spans="1:17" s="75" customFormat="1" x14ac:dyDescent="0.3">
      <c r="A2109" s="72"/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P2109" s="73"/>
      <c r="Q2109" s="73"/>
    </row>
    <row r="2110" spans="1:17" s="75" customFormat="1" x14ac:dyDescent="0.3">
      <c r="A2110" s="72"/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P2110" s="73"/>
      <c r="Q2110" s="73"/>
    </row>
    <row r="2111" spans="1:17" s="75" customFormat="1" x14ac:dyDescent="0.3">
      <c r="A2111" s="72"/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P2111" s="73"/>
      <c r="Q2111" s="73"/>
    </row>
    <row r="2112" spans="1:17" s="75" customFormat="1" x14ac:dyDescent="0.3">
      <c r="A2112" s="72"/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P2112" s="73"/>
      <c r="Q2112" s="73"/>
    </row>
    <row r="2113" spans="1:17" s="75" customFormat="1" x14ac:dyDescent="0.3">
      <c r="A2113" s="72"/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P2113" s="73"/>
      <c r="Q2113" s="73"/>
    </row>
    <row r="2114" spans="1:17" s="75" customFormat="1" x14ac:dyDescent="0.3">
      <c r="A2114" s="72"/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P2114" s="73"/>
      <c r="Q2114" s="73"/>
    </row>
    <row r="2115" spans="1:17" s="75" customFormat="1" x14ac:dyDescent="0.3">
      <c r="A2115" s="72"/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P2115" s="73"/>
      <c r="Q2115" s="73"/>
    </row>
    <row r="2116" spans="1:17" s="75" customFormat="1" x14ac:dyDescent="0.3">
      <c r="A2116" s="72"/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P2116" s="73"/>
      <c r="Q2116" s="73"/>
    </row>
    <row r="2117" spans="1:17" s="75" customFormat="1" x14ac:dyDescent="0.3">
      <c r="A2117" s="72"/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P2117" s="73"/>
      <c r="Q2117" s="73"/>
    </row>
    <row r="2118" spans="1:17" s="75" customFormat="1" x14ac:dyDescent="0.3">
      <c r="A2118" s="72"/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P2118" s="73"/>
      <c r="Q2118" s="73"/>
    </row>
    <row r="2119" spans="1:17" s="75" customFormat="1" x14ac:dyDescent="0.3">
      <c r="A2119" s="72"/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P2119" s="73"/>
      <c r="Q2119" s="73"/>
    </row>
    <row r="2120" spans="1:17" s="75" customFormat="1" x14ac:dyDescent="0.3">
      <c r="A2120" s="72"/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P2120" s="73"/>
      <c r="Q2120" s="73"/>
    </row>
    <row r="2121" spans="1:17" s="75" customFormat="1" x14ac:dyDescent="0.3">
      <c r="A2121" s="72"/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P2121" s="73"/>
      <c r="Q2121" s="73"/>
    </row>
    <row r="2122" spans="1:17" s="75" customFormat="1" x14ac:dyDescent="0.3">
      <c r="A2122" s="72"/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P2122" s="73"/>
      <c r="Q2122" s="73"/>
    </row>
    <row r="2123" spans="1:17" s="75" customFormat="1" x14ac:dyDescent="0.3">
      <c r="A2123" s="72"/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P2123" s="73"/>
      <c r="Q2123" s="73"/>
    </row>
    <row r="2124" spans="1:17" s="75" customFormat="1" x14ac:dyDescent="0.3">
      <c r="A2124" s="72"/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P2124" s="73"/>
      <c r="Q2124" s="73"/>
    </row>
    <row r="2125" spans="1:17" s="75" customFormat="1" x14ac:dyDescent="0.3">
      <c r="A2125" s="72"/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P2125" s="73"/>
      <c r="Q2125" s="73"/>
    </row>
    <row r="2126" spans="1:17" s="75" customFormat="1" x14ac:dyDescent="0.3">
      <c r="A2126" s="72"/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P2126" s="73"/>
      <c r="Q2126" s="73"/>
    </row>
    <row r="2127" spans="1:17" s="75" customFormat="1" x14ac:dyDescent="0.3">
      <c r="A2127" s="72"/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P2127" s="73"/>
      <c r="Q2127" s="73"/>
    </row>
    <row r="2128" spans="1:17" s="75" customFormat="1" x14ac:dyDescent="0.3">
      <c r="A2128" s="72"/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P2128" s="73"/>
      <c r="Q2128" s="73"/>
    </row>
    <row r="2129" spans="1:17" s="75" customFormat="1" x14ac:dyDescent="0.3">
      <c r="A2129" s="72"/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P2129" s="73"/>
      <c r="Q2129" s="73"/>
    </row>
    <row r="2130" spans="1:17" s="75" customFormat="1" x14ac:dyDescent="0.3">
      <c r="A2130" s="72"/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P2130" s="73"/>
      <c r="Q2130" s="73"/>
    </row>
    <row r="2131" spans="1:17" s="75" customFormat="1" x14ac:dyDescent="0.3">
      <c r="A2131" s="72"/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P2131" s="73"/>
      <c r="Q2131" s="73"/>
    </row>
    <row r="2132" spans="1:17" s="75" customFormat="1" x14ac:dyDescent="0.3">
      <c r="A2132" s="72"/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P2132" s="73"/>
      <c r="Q2132" s="73"/>
    </row>
    <row r="2133" spans="1:17" s="75" customFormat="1" x14ac:dyDescent="0.3">
      <c r="A2133" s="72"/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P2133" s="73"/>
      <c r="Q2133" s="73"/>
    </row>
    <row r="2134" spans="1:17" s="75" customFormat="1" x14ac:dyDescent="0.3">
      <c r="A2134" s="72"/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P2134" s="73"/>
      <c r="Q2134" s="73"/>
    </row>
    <row r="2135" spans="1:17" s="75" customFormat="1" x14ac:dyDescent="0.3">
      <c r="A2135" s="72"/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P2135" s="73"/>
      <c r="Q2135" s="73"/>
    </row>
    <row r="2136" spans="1:17" s="75" customFormat="1" x14ac:dyDescent="0.3">
      <c r="A2136" s="72"/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P2136" s="73"/>
      <c r="Q2136" s="73"/>
    </row>
    <row r="2137" spans="1:17" s="75" customFormat="1" x14ac:dyDescent="0.3">
      <c r="A2137" s="72"/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P2137" s="73"/>
      <c r="Q2137" s="73"/>
    </row>
    <row r="2138" spans="1:17" s="75" customFormat="1" x14ac:dyDescent="0.3">
      <c r="A2138" s="72"/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P2138" s="73"/>
      <c r="Q2138" s="73"/>
    </row>
    <row r="2139" spans="1:17" s="75" customFormat="1" x14ac:dyDescent="0.3">
      <c r="A2139" s="72"/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P2139" s="73"/>
      <c r="Q2139" s="73"/>
    </row>
    <row r="2140" spans="1:17" s="75" customFormat="1" x14ac:dyDescent="0.3">
      <c r="A2140" s="72"/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P2140" s="73"/>
      <c r="Q2140" s="73"/>
    </row>
    <row r="2141" spans="1:17" s="75" customFormat="1" x14ac:dyDescent="0.3">
      <c r="A2141" s="72"/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P2141" s="73"/>
      <c r="Q2141" s="73"/>
    </row>
    <row r="2142" spans="1:17" s="75" customFormat="1" x14ac:dyDescent="0.3">
      <c r="A2142" s="72"/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P2142" s="73"/>
      <c r="Q2142" s="73"/>
    </row>
    <row r="2143" spans="1:17" s="75" customFormat="1" x14ac:dyDescent="0.3">
      <c r="A2143" s="72"/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P2143" s="73"/>
      <c r="Q2143" s="73"/>
    </row>
    <row r="2144" spans="1:17" s="75" customFormat="1" x14ac:dyDescent="0.3">
      <c r="A2144" s="72"/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P2144" s="73"/>
      <c r="Q2144" s="73"/>
    </row>
    <row r="2145" spans="1:17" s="75" customFormat="1" x14ac:dyDescent="0.3">
      <c r="A2145" s="72"/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P2145" s="73"/>
      <c r="Q2145" s="73"/>
    </row>
    <row r="2146" spans="1:17" s="75" customFormat="1" x14ac:dyDescent="0.3">
      <c r="A2146" s="72"/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P2146" s="73"/>
      <c r="Q2146" s="73"/>
    </row>
    <row r="2147" spans="1:17" s="75" customFormat="1" x14ac:dyDescent="0.3">
      <c r="A2147" s="72"/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P2147" s="73"/>
      <c r="Q2147" s="73"/>
    </row>
    <row r="2148" spans="1:17" s="75" customFormat="1" x14ac:dyDescent="0.3">
      <c r="A2148" s="72"/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P2148" s="73"/>
      <c r="Q2148" s="73"/>
    </row>
    <row r="2149" spans="1:17" s="75" customFormat="1" x14ac:dyDescent="0.3">
      <c r="A2149" s="72"/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P2149" s="73"/>
      <c r="Q2149" s="73"/>
    </row>
    <row r="2150" spans="1:17" s="75" customFormat="1" x14ac:dyDescent="0.3">
      <c r="A2150" s="72"/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P2150" s="73"/>
      <c r="Q2150" s="73"/>
    </row>
    <row r="2151" spans="1:17" s="75" customFormat="1" x14ac:dyDescent="0.3">
      <c r="A2151" s="72"/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P2151" s="73"/>
      <c r="Q2151" s="73"/>
    </row>
    <row r="2152" spans="1:17" s="75" customFormat="1" x14ac:dyDescent="0.3">
      <c r="A2152" s="72"/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P2152" s="73"/>
      <c r="Q2152" s="73"/>
    </row>
    <row r="2153" spans="1:17" s="75" customFormat="1" x14ac:dyDescent="0.3">
      <c r="A2153" s="72"/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P2153" s="73"/>
      <c r="Q2153" s="73"/>
    </row>
    <row r="2154" spans="1:17" s="75" customFormat="1" x14ac:dyDescent="0.3">
      <c r="A2154" s="72"/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P2154" s="73"/>
      <c r="Q2154" s="73"/>
    </row>
    <row r="2155" spans="1:17" s="75" customFormat="1" x14ac:dyDescent="0.3">
      <c r="A2155" s="72"/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P2155" s="73"/>
      <c r="Q2155" s="73"/>
    </row>
    <row r="2156" spans="1:17" s="75" customFormat="1" x14ac:dyDescent="0.3">
      <c r="A2156" s="72"/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P2156" s="73"/>
      <c r="Q2156" s="73"/>
    </row>
    <row r="2157" spans="1:17" s="75" customFormat="1" x14ac:dyDescent="0.3">
      <c r="A2157" s="72"/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P2157" s="73"/>
      <c r="Q2157" s="73"/>
    </row>
    <row r="2158" spans="1:17" s="75" customFormat="1" x14ac:dyDescent="0.3">
      <c r="A2158" s="72"/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P2158" s="73"/>
      <c r="Q2158" s="73"/>
    </row>
    <row r="2159" spans="1:17" s="75" customFormat="1" x14ac:dyDescent="0.3">
      <c r="A2159" s="72"/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P2159" s="73"/>
      <c r="Q2159" s="73"/>
    </row>
    <row r="2160" spans="1:17" s="75" customFormat="1" x14ac:dyDescent="0.3">
      <c r="A2160" s="72"/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P2160" s="73"/>
      <c r="Q2160" s="73"/>
    </row>
    <row r="2161" spans="1:17" s="75" customFormat="1" x14ac:dyDescent="0.3">
      <c r="A2161" s="72"/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P2161" s="73"/>
      <c r="Q2161" s="73"/>
    </row>
    <row r="2162" spans="1:17" s="75" customFormat="1" x14ac:dyDescent="0.3">
      <c r="A2162" s="72"/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P2162" s="73"/>
      <c r="Q2162" s="73"/>
    </row>
    <row r="2163" spans="1:17" s="75" customFormat="1" x14ac:dyDescent="0.3">
      <c r="A2163" s="72"/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P2163" s="73"/>
      <c r="Q2163" s="73"/>
    </row>
    <row r="2164" spans="1:17" s="75" customFormat="1" x14ac:dyDescent="0.3">
      <c r="A2164" s="72"/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P2164" s="73"/>
      <c r="Q2164" s="73"/>
    </row>
    <row r="2165" spans="1:17" s="75" customFormat="1" x14ac:dyDescent="0.3">
      <c r="A2165" s="72"/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P2165" s="73"/>
      <c r="Q2165" s="73"/>
    </row>
    <row r="2166" spans="1:17" s="75" customFormat="1" x14ac:dyDescent="0.3">
      <c r="A2166" s="72"/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P2166" s="73"/>
      <c r="Q2166" s="73"/>
    </row>
    <row r="2167" spans="1:17" s="75" customFormat="1" x14ac:dyDescent="0.3">
      <c r="A2167" s="72"/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P2167" s="73"/>
      <c r="Q2167" s="73"/>
    </row>
    <row r="2168" spans="1:17" s="75" customFormat="1" x14ac:dyDescent="0.3">
      <c r="A2168" s="72"/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P2168" s="73"/>
      <c r="Q2168" s="73"/>
    </row>
    <row r="2169" spans="1:17" s="75" customFormat="1" x14ac:dyDescent="0.3">
      <c r="A2169" s="72"/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P2169" s="73"/>
      <c r="Q2169" s="73"/>
    </row>
    <row r="2170" spans="1:17" s="75" customFormat="1" x14ac:dyDescent="0.3">
      <c r="A2170" s="72"/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P2170" s="73"/>
      <c r="Q2170" s="73"/>
    </row>
    <row r="2171" spans="1:17" s="75" customFormat="1" x14ac:dyDescent="0.3">
      <c r="A2171" s="72"/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P2171" s="73"/>
      <c r="Q2171" s="73"/>
    </row>
    <row r="2172" spans="1:17" s="75" customFormat="1" x14ac:dyDescent="0.3">
      <c r="A2172" s="72"/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P2172" s="73"/>
      <c r="Q2172" s="73"/>
    </row>
    <row r="2173" spans="1:17" s="75" customFormat="1" x14ac:dyDescent="0.3">
      <c r="A2173" s="72"/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P2173" s="73"/>
      <c r="Q2173" s="73"/>
    </row>
    <row r="2174" spans="1:17" s="75" customFormat="1" x14ac:dyDescent="0.3">
      <c r="A2174" s="72"/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P2174" s="73"/>
      <c r="Q2174" s="73"/>
    </row>
    <row r="2175" spans="1:17" s="75" customFormat="1" x14ac:dyDescent="0.3">
      <c r="A2175" s="72"/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P2175" s="73"/>
      <c r="Q2175" s="73"/>
    </row>
    <row r="2176" spans="1:17" s="75" customFormat="1" x14ac:dyDescent="0.3">
      <c r="A2176" s="72"/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P2176" s="73"/>
      <c r="Q2176" s="73"/>
    </row>
    <row r="2177" spans="1:17" s="75" customFormat="1" x14ac:dyDescent="0.3">
      <c r="A2177" s="72"/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P2177" s="73"/>
      <c r="Q2177" s="73"/>
    </row>
    <row r="2178" spans="1:17" s="75" customFormat="1" x14ac:dyDescent="0.3">
      <c r="A2178" s="72"/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P2178" s="73"/>
      <c r="Q2178" s="73"/>
    </row>
    <row r="2179" spans="1:17" s="75" customFormat="1" x14ac:dyDescent="0.3">
      <c r="A2179" s="72"/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P2179" s="73"/>
      <c r="Q2179" s="73"/>
    </row>
    <row r="2180" spans="1:17" s="75" customFormat="1" x14ac:dyDescent="0.3">
      <c r="A2180" s="72"/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P2180" s="73"/>
      <c r="Q2180" s="73"/>
    </row>
    <row r="2181" spans="1:17" s="75" customFormat="1" x14ac:dyDescent="0.3">
      <c r="A2181" s="72"/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P2181" s="73"/>
      <c r="Q2181" s="73"/>
    </row>
    <row r="2182" spans="1:17" s="75" customFormat="1" x14ac:dyDescent="0.3">
      <c r="A2182" s="72"/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P2182" s="73"/>
      <c r="Q2182" s="73"/>
    </row>
    <row r="2183" spans="1:17" s="75" customFormat="1" x14ac:dyDescent="0.3">
      <c r="A2183" s="72"/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P2183" s="73"/>
      <c r="Q2183" s="73"/>
    </row>
    <row r="2184" spans="1:17" s="75" customFormat="1" x14ac:dyDescent="0.3">
      <c r="A2184" s="72"/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P2184" s="73"/>
      <c r="Q2184" s="73"/>
    </row>
    <row r="2185" spans="1:17" s="75" customFormat="1" x14ac:dyDescent="0.3">
      <c r="A2185" s="72"/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P2185" s="73"/>
      <c r="Q2185" s="73"/>
    </row>
    <row r="2186" spans="1:17" s="75" customFormat="1" x14ac:dyDescent="0.3">
      <c r="A2186" s="72"/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P2186" s="73"/>
      <c r="Q2186" s="73"/>
    </row>
    <row r="2187" spans="1:17" s="75" customFormat="1" x14ac:dyDescent="0.3">
      <c r="A2187" s="72"/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P2187" s="73"/>
      <c r="Q2187" s="73"/>
    </row>
    <row r="2188" spans="1:17" s="75" customFormat="1" x14ac:dyDescent="0.3">
      <c r="A2188" s="72"/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P2188" s="73"/>
      <c r="Q2188" s="73"/>
    </row>
    <row r="2189" spans="1:17" s="75" customFormat="1" x14ac:dyDescent="0.3">
      <c r="A2189" s="72"/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P2189" s="73"/>
      <c r="Q2189" s="73"/>
    </row>
    <row r="2190" spans="1:17" s="75" customFormat="1" x14ac:dyDescent="0.3">
      <c r="A2190" s="72"/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P2190" s="73"/>
      <c r="Q2190" s="73"/>
    </row>
    <row r="2191" spans="1:17" s="75" customFormat="1" x14ac:dyDescent="0.3">
      <c r="A2191" s="72"/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P2191" s="73"/>
      <c r="Q2191" s="73"/>
    </row>
    <row r="2192" spans="1:17" s="75" customFormat="1" x14ac:dyDescent="0.3">
      <c r="A2192" s="72"/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P2192" s="73"/>
      <c r="Q2192" s="73"/>
    </row>
    <row r="2193" spans="1:17" s="75" customFormat="1" x14ac:dyDescent="0.3">
      <c r="A2193" s="72"/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P2193" s="73"/>
      <c r="Q2193" s="73"/>
    </row>
    <row r="2194" spans="1:17" s="75" customFormat="1" x14ac:dyDescent="0.3">
      <c r="A2194" s="72"/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P2194" s="73"/>
      <c r="Q2194" s="73"/>
    </row>
    <row r="2195" spans="1:17" s="75" customFormat="1" x14ac:dyDescent="0.3">
      <c r="A2195" s="72"/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P2195" s="73"/>
      <c r="Q2195" s="73"/>
    </row>
    <row r="2196" spans="1:17" s="75" customFormat="1" x14ac:dyDescent="0.3">
      <c r="A2196" s="72"/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P2196" s="73"/>
      <c r="Q2196" s="73"/>
    </row>
    <row r="2197" spans="1:17" s="75" customFormat="1" x14ac:dyDescent="0.3">
      <c r="A2197" s="72"/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P2197" s="73"/>
      <c r="Q2197" s="73"/>
    </row>
    <row r="2198" spans="1:17" s="75" customFormat="1" x14ac:dyDescent="0.3">
      <c r="A2198" s="72"/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P2198" s="73"/>
      <c r="Q2198" s="73"/>
    </row>
    <row r="2199" spans="1:17" s="75" customFormat="1" x14ac:dyDescent="0.3">
      <c r="A2199" s="72"/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P2199" s="73"/>
      <c r="Q2199" s="73"/>
    </row>
    <row r="2200" spans="1:17" s="75" customFormat="1" x14ac:dyDescent="0.3">
      <c r="A2200" s="72"/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P2200" s="73"/>
      <c r="Q2200" s="73"/>
    </row>
    <row r="2201" spans="1:17" s="75" customFormat="1" x14ac:dyDescent="0.3">
      <c r="A2201" s="72"/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P2201" s="73"/>
      <c r="Q2201" s="73"/>
    </row>
    <row r="2202" spans="1:17" s="75" customFormat="1" x14ac:dyDescent="0.3">
      <c r="A2202" s="72"/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P2202" s="73"/>
      <c r="Q2202" s="73"/>
    </row>
    <row r="2203" spans="1:17" s="75" customFormat="1" x14ac:dyDescent="0.3">
      <c r="A2203" s="72"/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P2203" s="73"/>
      <c r="Q2203" s="73"/>
    </row>
    <row r="2204" spans="1:17" s="75" customFormat="1" x14ac:dyDescent="0.3">
      <c r="A2204" s="72"/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P2204" s="73"/>
      <c r="Q2204" s="73"/>
    </row>
    <row r="2205" spans="1:17" s="75" customFormat="1" x14ac:dyDescent="0.3">
      <c r="A2205" s="72"/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P2205" s="73"/>
      <c r="Q2205" s="73"/>
    </row>
    <row r="2206" spans="1:17" s="75" customFormat="1" x14ac:dyDescent="0.3">
      <c r="A2206" s="72"/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P2206" s="73"/>
      <c r="Q2206" s="73"/>
    </row>
    <row r="2207" spans="1:17" s="75" customFormat="1" x14ac:dyDescent="0.3">
      <c r="A2207" s="72"/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P2207" s="73"/>
      <c r="Q2207" s="73"/>
    </row>
    <row r="2208" spans="1:17" s="75" customFormat="1" x14ac:dyDescent="0.3">
      <c r="A2208" s="72"/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P2208" s="73"/>
      <c r="Q2208" s="73"/>
    </row>
    <row r="2209" spans="1:17" s="75" customFormat="1" x14ac:dyDescent="0.3">
      <c r="A2209" s="72"/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P2209" s="73"/>
      <c r="Q2209" s="73"/>
    </row>
    <row r="2210" spans="1:17" s="75" customFormat="1" x14ac:dyDescent="0.3">
      <c r="A2210" s="72"/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P2210" s="73"/>
      <c r="Q2210" s="73"/>
    </row>
    <row r="2211" spans="1:17" s="75" customFormat="1" x14ac:dyDescent="0.3">
      <c r="A2211" s="72"/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P2211" s="73"/>
      <c r="Q2211" s="73"/>
    </row>
    <row r="2212" spans="1:17" s="75" customFormat="1" x14ac:dyDescent="0.3">
      <c r="A2212" s="72"/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P2212" s="73"/>
      <c r="Q2212" s="73"/>
    </row>
    <row r="2213" spans="1:17" s="75" customFormat="1" x14ac:dyDescent="0.3">
      <c r="A2213" s="72"/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P2213" s="73"/>
      <c r="Q2213" s="73"/>
    </row>
    <row r="2214" spans="1:17" s="75" customFormat="1" x14ac:dyDescent="0.3">
      <c r="A2214" s="72"/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P2214" s="73"/>
      <c r="Q2214" s="73"/>
    </row>
    <row r="2215" spans="1:17" s="75" customFormat="1" x14ac:dyDescent="0.3">
      <c r="A2215" s="72"/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P2215" s="73"/>
      <c r="Q2215" s="73"/>
    </row>
    <row r="2216" spans="1:17" s="75" customFormat="1" x14ac:dyDescent="0.3">
      <c r="A2216" s="72"/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P2216" s="73"/>
      <c r="Q2216" s="73"/>
    </row>
    <row r="2217" spans="1:17" s="75" customFormat="1" x14ac:dyDescent="0.3">
      <c r="A2217" s="72"/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P2217" s="73"/>
      <c r="Q2217" s="73"/>
    </row>
    <row r="2218" spans="1:17" s="75" customFormat="1" x14ac:dyDescent="0.3">
      <c r="A2218" s="72"/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P2218" s="73"/>
      <c r="Q2218" s="73"/>
    </row>
    <row r="2219" spans="1:17" s="75" customFormat="1" x14ac:dyDescent="0.3">
      <c r="A2219" s="72"/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P2219" s="73"/>
      <c r="Q2219" s="73"/>
    </row>
    <row r="2220" spans="1:17" s="75" customFormat="1" x14ac:dyDescent="0.3">
      <c r="A2220" s="72"/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P2220" s="73"/>
      <c r="Q2220" s="73"/>
    </row>
    <row r="2221" spans="1:17" s="75" customFormat="1" x14ac:dyDescent="0.3">
      <c r="A2221" s="72"/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P2221" s="73"/>
      <c r="Q2221" s="73"/>
    </row>
    <row r="2222" spans="1:17" s="75" customFormat="1" x14ac:dyDescent="0.3">
      <c r="A2222" s="72"/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P2222" s="73"/>
      <c r="Q2222" s="73"/>
    </row>
    <row r="2223" spans="1:17" s="75" customFormat="1" x14ac:dyDescent="0.3">
      <c r="A2223" s="72"/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P2223" s="73"/>
      <c r="Q2223" s="73"/>
    </row>
    <row r="2224" spans="1:17" s="75" customFormat="1" x14ac:dyDescent="0.3">
      <c r="A2224" s="72"/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P2224" s="73"/>
      <c r="Q2224" s="73"/>
    </row>
    <row r="2225" spans="1:17" s="75" customFormat="1" x14ac:dyDescent="0.3">
      <c r="A2225" s="72"/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P2225" s="73"/>
      <c r="Q2225" s="73"/>
    </row>
    <row r="2226" spans="1:17" s="75" customFormat="1" x14ac:dyDescent="0.3">
      <c r="A2226" s="72"/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P2226" s="73"/>
      <c r="Q2226" s="73"/>
    </row>
    <row r="2227" spans="1:17" s="75" customFormat="1" x14ac:dyDescent="0.3">
      <c r="A2227" s="72"/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P2227" s="73"/>
      <c r="Q2227" s="73"/>
    </row>
    <row r="2228" spans="1:17" s="75" customFormat="1" x14ac:dyDescent="0.3">
      <c r="A2228" s="72"/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P2228" s="73"/>
      <c r="Q2228" s="73"/>
    </row>
    <row r="2229" spans="1:17" s="75" customFormat="1" x14ac:dyDescent="0.3">
      <c r="A2229" s="72"/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P2229" s="73"/>
      <c r="Q2229" s="73"/>
    </row>
    <row r="2230" spans="1:17" s="75" customFormat="1" x14ac:dyDescent="0.3">
      <c r="A2230" s="72"/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P2230" s="73"/>
      <c r="Q2230" s="73"/>
    </row>
    <row r="2231" spans="1:17" s="75" customFormat="1" x14ac:dyDescent="0.3">
      <c r="A2231" s="72"/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P2231" s="73"/>
      <c r="Q2231" s="73"/>
    </row>
    <row r="2232" spans="1:17" s="75" customFormat="1" x14ac:dyDescent="0.3">
      <c r="A2232" s="72"/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P2232" s="73"/>
      <c r="Q2232" s="73"/>
    </row>
    <row r="2233" spans="1:17" s="75" customFormat="1" x14ac:dyDescent="0.3">
      <c r="A2233" s="72"/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P2233" s="73"/>
      <c r="Q2233" s="73"/>
    </row>
    <row r="2234" spans="1:17" s="75" customFormat="1" x14ac:dyDescent="0.3">
      <c r="A2234" s="72"/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P2234" s="73"/>
      <c r="Q2234" s="73"/>
    </row>
    <row r="2235" spans="1:17" s="75" customFormat="1" x14ac:dyDescent="0.3">
      <c r="A2235" s="72"/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P2235" s="73"/>
      <c r="Q2235" s="73"/>
    </row>
    <row r="2236" spans="1:17" s="75" customFormat="1" x14ac:dyDescent="0.3">
      <c r="A2236" s="72"/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P2236" s="73"/>
      <c r="Q2236" s="73"/>
    </row>
    <row r="2237" spans="1:17" s="75" customFormat="1" x14ac:dyDescent="0.3">
      <c r="A2237" s="72"/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P2237" s="73"/>
      <c r="Q2237" s="73"/>
    </row>
    <row r="2238" spans="1:17" s="75" customFormat="1" x14ac:dyDescent="0.3">
      <c r="A2238" s="72"/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P2238" s="73"/>
      <c r="Q2238" s="73"/>
    </row>
    <row r="2239" spans="1:17" s="75" customFormat="1" x14ac:dyDescent="0.3">
      <c r="A2239" s="72"/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P2239" s="73"/>
      <c r="Q2239" s="73"/>
    </row>
    <row r="2240" spans="1:17" s="75" customFormat="1" x14ac:dyDescent="0.3">
      <c r="A2240" s="72"/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P2240" s="73"/>
      <c r="Q2240" s="73"/>
    </row>
    <row r="2241" spans="1:17" s="75" customFormat="1" x14ac:dyDescent="0.3">
      <c r="A2241" s="72"/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P2241" s="73"/>
      <c r="Q2241" s="73"/>
    </row>
    <row r="2242" spans="1:17" s="75" customFormat="1" x14ac:dyDescent="0.3">
      <c r="A2242" s="72"/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P2242" s="73"/>
      <c r="Q2242" s="73"/>
    </row>
    <row r="2243" spans="1:17" s="75" customFormat="1" x14ac:dyDescent="0.3">
      <c r="A2243" s="72"/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P2243" s="73"/>
      <c r="Q2243" s="73"/>
    </row>
    <row r="2244" spans="1:17" s="75" customFormat="1" x14ac:dyDescent="0.3">
      <c r="A2244" s="72"/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P2244" s="73"/>
      <c r="Q2244" s="73"/>
    </row>
    <row r="2245" spans="1:17" s="75" customFormat="1" x14ac:dyDescent="0.3">
      <c r="A2245" s="72"/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P2245" s="73"/>
      <c r="Q2245" s="73"/>
    </row>
    <row r="2246" spans="1:17" s="75" customFormat="1" x14ac:dyDescent="0.3">
      <c r="A2246" s="72"/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P2246" s="73"/>
      <c r="Q2246" s="73"/>
    </row>
    <row r="2247" spans="1:17" s="75" customFormat="1" x14ac:dyDescent="0.3">
      <c r="A2247" s="72"/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P2247" s="73"/>
      <c r="Q2247" s="73"/>
    </row>
    <row r="2248" spans="1:17" s="75" customFormat="1" x14ac:dyDescent="0.3">
      <c r="A2248" s="72"/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P2248" s="73"/>
      <c r="Q2248" s="73"/>
    </row>
    <row r="2249" spans="1:17" s="75" customFormat="1" x14ac:dyDescent="0.3">
      <c r="A2249" s="72"/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P2249" s="73"/>
      <c r="Q2249" s="73"/>
    </row>
    <row r="2250" spans="1:17" s="75" customFormat="1" x14ac:dyDescent="0.3">
      <c r="A2250" s="72"/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P2250" s="73"/>
      <c r="Q2250" s="73"/>
    </row>
    <row r="2251" spans="1:17" s="75" customFormat="1" x14ac:dyDescent="0.3">
      <c r="A2251" s="72"/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P2251" s="73"/>
      <c r="Q2251" s="73"/>
    </row>
    <row r="2252" spans="1:17" s="75" customFormat="1" x14ac:dyDescent="0.3">
      <c r="A2252" s="72"/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P2252" s="73"/>
      <c r="Q2252" s="73"/>
    </row>
    <row r="2253" spans="1:17" s="75" customFormat="1" x14ac:dyDescent="0.3">
      <c r="A2253" s="72"/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P2253" s="73"/>
      <c r="Q2253" s="73"/>
    </row>
    <row r="2254" spans="1:17" s="75" customFormat="1" x14ac:dyDescent="0.3">
      <c r="A2254" s="72"/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P2254" s="73"/>
      <c r="Q2254" s="73"/>
    </row>
    <row r="2255" spans="1:17" s="75" customFormat="1" x14ac:dyDescent="0.3">
      <c r="A2255" s="72"/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P2255" s="73"/>
      <c r="Q2255" s="73"/>
    </row>
    <row r="2256" spans="1:17" s="75" customFormat="1" x14ac:dyDescent="0.3">
      <c r="A2256" s="72"/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P2256" s="73"/>
      <c r="Q2256" s="73"/>
    </row>
    <row r="2257" spans="1:17" s="75" customFormat="1" x14ac:dyDescent="0.3">
      <c r="A2257" s="72"/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P2257" s="73"/>
      <c r="Q2257" s="73"/>
    </row>
    <row r="2258" spans="1:17" s="75" customFormat="1" x14ac:dyDescent="0.3">
      <c r="A2258" s="72"/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P2258" s="73"/>
      <c r="Q2258" s="73"/>
    </row>
    <row r="2259" spans="1:17" s="75" customFormat="1" x14ac:dyDescent="0.3">
      <c r="A2259" s="72"/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P2259" s="73"/>
      <c r="Q2259" s="73"/>
    </row>
    <row r="2260" spans="1:17" s="75" customFormat="1" x14ac:dyDescent="0.3">
      <c r="A2260" s="72"/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P2260" s="73"/>
      <c r="Q2260" s="73"/>
    </row>
    <row r="2261" spans="1:17" s="75" customFormat="1" x14ac:dyDescent="0.3">
      <c r="A2261" s="72"/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P2261" s="73"/>
      <c r="Q2261" s="73"/>
    </row>
    <row r="2262" spans="1:17" s="75" customFormat="1" x14ac:dyDescent="0.3">
      <c r="A2262" s="72"/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P2262" s="73"/>
      <c r="Q2262" s="73"/>
    </row>
    <row r="2263" spans="1:17" s="75" customFormat="1" x14ac:dyDescent="0.3">
      <c r="A2263" s="72"/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P2263" s="73"/>
      <c r="Q2263" s="73"/>
    </row>
    <row r="2264" spans="1:17" s="75" customFormat="1" x14ac:dyDescent="0.3">
      <c r="A2264" s="72"/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P2264" s="73"/>
      <c r="Q2264" s="73"/>
    </row>
    <row r="2265" spans="1:17" s="75" customFormat="1" x14ac:dyDescent="0.3">
      <c r="A2265" s="72"/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P2265" s="73"/>
      <c r="Q2265" s="73"/>
    </row>
    <row r="2266" spans="1:17" s="75" customFormat="1" x14ac:dyDescent="0.3">
      <c r="A2266" s="72"/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P2266" s="73"/>
      <c r="Q2266" s="73"/>
    </row>
    <row r="2267" spans="1:17" s="75" customFormat="1" x14ac:dyDescent="0.3">
      <c r="A2267" s="72"/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P2267" s="73"/>
      <c r="Q2267" s="73"/>
    </row>
    <row r="2268" spans="1:17" s="75" customFormat="1" x14ac:dyDescent="0.3">
      <c r="A2268" s="72"/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P2268" s="73"/>
      <c r="Q2268" s="73"/>
    </row>
    <row r="2269" spans="1:17" s="75" customFormat="1" x14ac:dyDescent="0.3">
      <c r="A2269" s="72"/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P2269" s="73"/>
      <c r="Q2269" s="73"/>
    </row>
    <row r="2270" spans="1:17" s="75" customFormat="1" x14ac:dyDescent="0.3">
      <c r="A2270" s="72"/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P2270" s="73"/>
      <c r="Q2270" s="73"/>
    </row>
    <row r="2271" spans="1:17" s="75" customFormat="1" x14ac:dyDescent="0.3">
      <c r="A2271" s="72"/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P2271" s="73"/>
      <c r="Q2271" s="73"/>
    </row>
    <row r="2272" spans="1:17" s="75" customFormat="1" x14ac:dyDescent="0.3">
      <c r="A2272" s="72"/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P2272" s="73"/>
      <c r="Q2272" s="73"/>
    </row>
    <row r="2273" spans="1:17" s="75" customFormat="1" x14ac:dyDescent="0.3">
      <c r="A2273" s="72"/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P2273" s="73"/>
      <c r="Q2273" s="73"/>
    </row>
    <row r="2274" spans="1:17" s="75" customFormat="1" x14ac:dyDescent="0.3">
      <c r="A2274" s="72"/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P2274" s="73"/>
      <c r="Q2274" s="73"/>
    </row>
    <row r="2275" spans="1:17" s="75" customFormat="1" x14ac:dyDescent="0.3">
      <c r="A2275" s="72"/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P2275" s="73"/>
      <c r="Q2275" s="73"/>
    </row>
    <row r="2276" spans="1:17" s="75" customFormat="1" x14ac:dyDescent="0.3">
      <c r="A2276" s="72"/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P2276" s="73"/>
      <c r="Q2276" s="73"/>
    </row>
    <row r="2277" spans="1:17" s="75" customFormat="1" x14ac:dyDescent="0.3">
      <c r="A2277" s="72"/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P2277" s="73"/>
      <c r="Q2277" s="73"/>
    </row>
    <row r="2278" spans="1:17" s="75" customFormat="1" x14ac:dyDescent="0.3">
      <c r="A2278" s="72"/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P2278" s="73"/>
      <c r="Q2278" s="73"/>
    </row>
    <row r="2279" spans="1:17" s="75" customFormat="1" x14ac:dyDescent="0.3">
      <c r="A2279" s="72"/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P2279" s="73"/>
      <c r="Q2279" s="73"/>
    </row>
    <row r="2280" spans="1:17" s="75" customFormat="1" x14ac:dyDescent="0.3">
      <c r="A2280" s="72"/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P2280" s="73"/>
      <c r="Q2280" s="73"/>
    </row>
    <row r="2281" spans="1:17" s="75" customFormat="1" x14ac:dyDescent="0.3">
      <c r="A2281" s="72"/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P2281" s="73"/>
      <c r="Q2281" s="73"/>
    </row>
    <row r="2282" spans="1:17" s="75" customFormat="1" x14ac:dyDescent="0.3">
      <c r="A2282" s="72"/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P2282" s="73"/>
      <c r="Q2282" s="73"/>
    </row>
    <row r="2283" spans="1:17" s="75" customFormat="1" x14ac:dyDescent="0.3">
      <c r="A2283" s="72"/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P2283" s="73"/>
      <c r="Q2283" s="73"/>
    </row>
    <row r="2284" spans="1:17" s="75" customFormat="1" x14ac:dyDescent="0.3">
      <c r="A2284" s="72"/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P2284" s="73"/>
      <c r="Q2284" s="73"/>
    </row>
    <row r="2285" spans="1:17" s="75" customFormat="1" x14ac:dyDescent="0.3">
      <c r="A2285" s="72"/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P2285" s="73"/>
      <c r="Q2285" s="73"/>
    </row>
    <row r="2286" spans="1:17" s="75" customFormat="1" x14ac:dyDescent="0.3">
      <c r="A2286" s="72"/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P2286" s="73"/>
      <c r="Q2286" s="73"/>
    </row>
    <row r="2287" spans="1:17" s="75" customFormat="1" x14ac:dyDescent="0.3">
      <c r="A2287" s="72"/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P2287" s="73"/>
      <c r="Q2287" s="73"/>
    </row>
    <row r="2288" spans="1:17" s="75" customFormat="1" x14ac:dyDescent="0.3">
      <c r="A2288" s="72"/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P2288" s="73"/>
      <c r="Q2288" s="73"/>
    </row>
    <row r="2289" spans="1:17" s="75" customFormat="1" x14ac:dyDescent="0.3">
      <c r="A2289" s="72"/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P2289" s="73"/>
      <c r="Q2289" s="73"/>
    </row>
    <row r="2290" spans="1:17" s="75" customFormat="1" x14ac:dyDescent="0.3">
      <c r="A2290" s="72"/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P2290" s="73"/>
      <c r="Q2290" s="73"/>
    </row>
    <row r="2291" spans="1:17" s="75" customFormat="1" x14ac:dyDescent="0.3">
      <c r="A2291" s="72"/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P2291" s="73"/>
      <c r="Q2291" s="73"/>
    </row>
    <row r="2292" spans="1:17" s="75" customFormat="1" x14ac:dyDescent="0.3">
      <c r="A2292" s="72"/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P2292" s="73"/>
      <c r="Q2292" s="73"/>
    </row>
    <row r="2293" spans="1:17" s="75" customFormat="1" x14ac:dyDescent="0.3">
      <c r="A2293" s="72"/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P2293" s="73"/>
      <c r="Q2293" s="73"/>
    </row>
    <row r="2294" spans="1:17" s="75" customFormat="1" x14ac:dyDescent="0.3">
      <c r="A2294" s="72"/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P2294" s="73"/>
      <c r="Q2294" s="73"/>
    </row>
    <row r="2295" spans="1:17" s="75" customFormat="1" x14ac:dyDescent="0.3">
      <c r="A2295" s="72"/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P2295" s="73"/>
      <c r="Q2295" s="73"/>
    </row>
    <row r="2296" spans="1:17" s="75" customFormat="1" x14ac:dyDescent="0.3">
      <c r="A2296" s="72"/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P2296" s="73"/>
      <c r="Q2296" s="73"/>
    </row>
    <row r="2297" spans="1:17" s="75" customFormat="1" x14ac:dyDescent="0.3">
      <c r="A2297" s="72"/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P2297" s="73"/>
      <c r="Q2297" s="73"/>
    </row>
    <row r="2298" spans="1:17" s="75" customFormat="1" x14ac:dyDescent="0.3">
      <c r="A2298" s="72"/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P2298" s="73"/>
      <c r="Q2298" s="73"/>
    </row>
    <row r="2299" spans="1:17" s="75" customFormat="1" x14ac:dyDescent="0.3">
      <c r="A2299" s="72"/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P2299" s="73"/>
      <c r="Q2299" s="73"/>
    </row>
    <row r="2300" spans="1:17" s="75" customFormat="1" x14ac:dyDescent="0.3">
      <c r="A2300" s="72"/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P2300" s="73"/>
      <c r="Q2300" s="73"/>
    </row>
    <row r="2301" spans="1:17" s="75" customFormat="1" x14ac:dyDescent="0.3">
      <c r="A2301" s="72"/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P2301" s="73"/>
      <c r="Q2301" s="73"/>
    </row>
    <row r="2302" spans="1:17" s="75" customFormat="1" x14ac:dyDescent="0.3">
      <c r="A2302" s="72"/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P2302" s="73"/>
      <c r="Q2302" s="73"/>
    </row>
    <row r="2303" spans="1:17" s="75" customFormat="1" x14ac:dyDescent="0.3">
      <c r="A2303" s="72"/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P2303" s="73"/>
      <c r="Q2303" s="73"/>
    </row>
    <row r="2304" spans="1:17" s="75" customFormat="1" x14ac:dyDescent="0.3">
      <c r="A2304" s="72"/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P2304" s="73"/>
      <c r="Q2304" s="73"/>
    </row>
    <row r="2305" spans="1:17" s="75" customFormat="1" x14ac:dyDescent="0.3">
      <c r="A2305" s="72"/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P2305" s="73"/>
      <c r="Q2305" s="73"/>
    </row>
    <row r="2306" spans="1:17" s="75" customFormat="1" x14ac:dyDescent="0.3">
      <c r="A2306" s="72"/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P2306" s="73"/>
      <c r="Q2306" s="73"/>
    </row>
    <row r="2307" spans="1:17" s="75" customFormat="1" x14ac:dyDescent="0.3">
      <c r="A2307" s="72"/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P2307" s="73"/>
      <c r="Q2307" s="73"/>
    </row>
    <row r="2308" spans="1:17" s="75" customFormat="1" x14ac:dyDescent="0.3">
      <c r="A2308" s="72"/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P2308" s="73"/>
      <c r="Q2308" s="73"/>
    </row>
    <row r="2309" spans="1:17" s="75" customFormat="1" x14ac:dyDescent="0.3">
      <c r="A2309" s="72"/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P2309" s="73"/>
      <c r="Q2309" s="73"/>
    </row>
    <row r="2310" spans="1:17" s="75" customFormat="1" x14ac:dyDescent="0.3">
      <c r="A2310" s="72"/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P2310" s="73"/>
      <c r="Q2310" s="73"/>
    </row>
    <row r="2311" spans="1:17" s="75" customFormat="1" x14ac:dyDescent="0.3">
      <c r="A2311" s="72"/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P2311" s="73"/>
      <c r="Q2311" s="73"/>
    </row>
    <row r="2312" spans="1:17" s="75" customFormat="1" x14ac:dyDescent="0.3">
      <c r="A2312" s="72"/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P2312" s="73"/>
      <c r="Q2312" s="73"/>
    </row>
    <row r="2313" spans="1:17" s="75" customFormat="1" x14ac:dyDescent="0.3">
      <c r="A2313" s="72"/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P2313" s="73"/>
      <c r="Q2313" s="73"/>
    </row>
    <row r="2314" spans="1:17" s="75" customFormat="1" x14ac:dyDescent="0.3">
      <c r="A2314" s="72"/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P2314" s="73"/>
      <c r="Q2314" s="73"/>
    </row>
    <row r="2315" spans="1:17" s="75" customFormat="1" x14ac:dyDescent="0.3">
      <c r="A2315" s="72"/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P2315" s="73"/>
      <c r="Q2315" s="73"/>
    </row>
    <row r="2316" spans="1:17" s="75" customFormat="1" x14ac:dyDescent="0.3">
      <c r="A2316" s="72"/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P2316" s="73"/>
      <c r="Q2316" s="73"/>
    </row>
    <row r="2317" spans="1:17" s="75" customFormat="1" x14ac:dyDescent="0.3">
      <c r="A2317" s="72"/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P2317" s="73"/>
      <c r="Q2317" s="73"/>
    </row>
    <row r="2318" spans="1:17" s="75" customFormat="1" x14ac:dyDescent="0.3">
      <c r="A2318" s="72"/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P2318" s="73"/>
      <c r="Q2318" s="73"/>
    </row>
    <row r="2319" spans="1:17" s="75" customFormat="1" x14ac:dyDescent="0.3">
      <c r="A2319" s="72"/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P2319" s="73"/>
      <c r="Q2319" s="73"/>
    </row>
    <row r="2320" spans="1:17" s="75" customFormat="1" x14ac:dyDescent="0.3">
      <c r="A2320" s="72"/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P2320" s="73"/>
      <c r="Q2320" s="73"/>
    </row>
    <row r="2321" spans="1:17" s="75" customFormat="1" x14ac:dyDescent="0.3">
      <c r="A2321" s="72"/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P2321" s="73"/>
      <c r="Q2321" s="73"/>
    </row>
    <row r="2322" spans="1:17" s="75" customFormat="1" x14ac:dyDescent="0.3">
      <c r="A2322" s="72"/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P2322" s="73"/>
      <c r="Q2322" s="73"/>
    </row>
    <row r="2323" spans="1:17" s="75" customFormat="1" x14ac:dyDescent="0.3">
      <c r="A2323" s="72"/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P2323" s="73"/>
      <c r="Q2323" s="73"/>
    </row>
    <row r="2324" spans="1:17" s="75" customFormat="1" x14ac:dyDescent="0.3">
      <c r="A2324" s="72"/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P2324" s="73"/>
      <c r="Q2324" s="73"/>
    </row>
    <row r="2325" spans="1:17" s="75" customFormat="1" x14ac:dyDescent="0.3">
      <c r="A2325" s="72"/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P2325" s="73"/>
      <c r="Q2325" s="73"/>
    </row>
    <row r="2326" spans="1:17" s="75" customFormat="1" x14ac:dyDescent="0.3">
      <c r="A2326" s="72"/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P2326" s="73"/>
      <c r="Q2326" s="73"/>
    </row>
    <row r="2327" spans="1:17" s="75" customFormat="1" x14ac:dyDescent="0.3">
      <c r="A2327" s="72"/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P2327" s="73"/>
      <c r="Q2327" s="73"/>
    </row>
    <row r="2328" spans="1:17" s="75" customFormat="1" x14ac:dyDescent="0.3">
      <c r="A2328" s="72"/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P2328" s="73"/>
      <c r="Q2328" s="73"/>
    </row>
    <row r="2329" spans="1:17" s="75" customFormat="1" x14ac:dyDescent="0.3">
      <c r="A2329" s="72"/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P2329" s="73"/>
      <c r="Q2329" s="73"/>
    </row>
    <row r="2330" spans="1:17" s="75" customFormat="1" x14ac:dyDescent="0.3">
      <c r="A2330" s="72"/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P2330" s="73"/>
      <c r="Q2330" s="73"/>
    </row>
    <row r="2331" spans="1:17" s="75" customFormat="1" x14ac:dyDescent="0.3">
      <c r="A2331" s="72"/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P2331" s="73"/>
      <c r="Q2331" s="73"/>
    </row>
    <row r="2332" spans="1:17" s="75" customFormat="1" x14ac:dyDescent="0.3">
      <c r="A2332" s="72"/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P2332" s="73"/>
      <c r="Q2332" s="73"/>
    </row>
    <row r="2333" spans="1:17" s="75" customFormat="1" x14ac:dyDescent="0.3">
      <c r="A2333" s="72"/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P2333" s="73"/>
      <c r="Q2333" s="73"/>
    </row>
    <row r="2334" spans="1:17" s="75" customFormat="1" x14ac:dyDescent="0.3">
      <c r="A2334" s="72"/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P2334" s="73"/>
      <c r="Q2334" s="73"/>
    </row>
    <row r="2335" spans="1:17" s="75" customFormat="1" x14ac:dyDescent="0.3">
      <c r="A2335" s="72"/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P2335" s="73"/>
      <c r="Q2335" s="73"/>
    </row>
    <row r="2336" spans="1:17" s="75" customFormat="1" x14ac:dyDescent="0.3">
      <c r="A2336" s="72"/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P2336" s="73"/>
      <c r="Q2336" s="73"/>
    </row>
    <row r="2337" spans="1:17" s="75" customFormat="1" x14ac:dyDescent="0.3">
      <c r="A2337" s="72"/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P2337" s="73"/>
      <c r="Q2337" s="73"/>
    </row>
    <row r="2338" spans="1:17" s="75" customFormat="1" x14ac:dyDescent="0.3">
      <c r="A2338" s="72"/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P2338" s="73"/>
      <c r="Q2338" s="73"/>
    </row>
    <row r="2339" spans="1:17" s="75" customFormat="1" x14ac:dyDescent="0.3">
      <c r="A2339" s="72"/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P2339" s="73"/>
      <c r="Q2339" s="73"/>
    </row>
    <row r="2340" spans="1:17" s="75" customFormat="1" x14ac:dyDescent="0.3">
      <c r="A2340" s="72"/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P2340" s="73"/>
      <c r="Q2340" s="73"/>
    </row>
    <row r="2341" spans="1:17" s="75" customFormat="1" x14ac:dyDescent="0.3">
      <c r="A2341" s="72"/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P2341" s="73"/>
      <c r="Q2341" s="73"/>
    </row>
    <row r="2342" spans="1:17" s="75" customFormat="1" x14ac:dyDescent="0.3">
      <c r="A2342" s="72"/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P2342" s="73"/>
      <c r="Q2342" s="73"/>
    </row>
    <row r="2343" spans="1:17" s="75" customFormat="1" x14ac:dyDescent="0.3">
      <c r="A2343" s="72"/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P2343" s="73"/>
      <c r="Q2343" s="73"/>
    </row>
    <row r="2344" spans="1:17" s="75" customFormat="1" x14ac:dyDescent="0.3">
      <c r="A2344" s="72"/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P2344" s="73"/>
      <c r="Q2344" s="73"/>
    </row>
    <row r="2345" spans="1:17" s="75" customFormat="1" x14ac:dyDescent="0.3">
      <c r="A2345" s="72"/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P2345" s="73"/>
      <c r="Q2345" s="73"/>
    </row>
    <row r="2346" spans="1:17" s="75" customFormat="1" x14ac:dyDescent="0.3">
      <c r="A2346" s="72"/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P2346" s="73"/>
      <c r="Q2346" s="73"/>
    </row>
    <row r="2347" spans="1:17" s="75" customFormat="1" x14ac:dyDescent="0.3">
      <c r="A2347" s="72"/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P2347" s="73"/>
      <c r="Q2347" s="73"/>
    </row>
    <row r="2348" spans="1:17" s="75" customFormat="1" x14ac:dyDescent="0.3">
      <c r="A2348" s="72"/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P2348" s="73"/>
      <c r="Q2348" s="73"/>
    </row>
    <row r="2349" spans="1:17" s="75" customFormat="1" x14ac:dyDescent="0.3">
      <c r="A2349" s="72"/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P2349" s="73"/>
      <c r="Q2349" s="73"/>
    </row>
    <row r="2350" spans="1:17" s="75" customFormat="1" x14ac:dyDescent="0.3">
      <c r="A2350" s="72"/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P2350" s="73"/>
      <c r="Q2350" s="73"/>
    </row>
    <row r="2351" spans="1:17" s="75" customFormat="1" x14ac:dyDescent="0.3">
      <c r="A2351" s="72"/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P2351" s="73"/>
      <c r="Q2351" s="73"/>
    </row>
    <row r="2352" spans="1:17" s="75" customFormat="1" x14ac:dyDescent="0.3">
      <c r="A2352" s="72"/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P2352" s="73"/>
      <c r="Q2352" s="73"/>
    </row>
    <row r="2353" spans="1:17" s="75" customFormat="1" x14ac:dyDescent="0.3">
      <c r="A2353" s="72"/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P2353" s="73"/>
      <c r="Q2353" s="73"/>
    </row>
    <row r="2354" spans="1:17" s="75" customFormat="1" x14ac:dyDescent="0.3">
      <c r="A2354" s="72"/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P2354" s="73"/>
      <c r="Q2354" s="73"/>
    </row>
    <row r="2355" spans="1:17" s="75" customFormat="1" x14ac:dyDescent="0.3">
      <c r="A2355" s="72"/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P2355" s="73"/>
      <c r="Q2355" s="73"/>
    </row>
    <row r="2356" spans="1:17" s="75" customFormat="1" x14ac:dyDescent="0.3">
      <c r="A2356" s="72"/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P2356" s="73"/>
      <c r="Q2356" s="73"/>
    </row>
    <row r="2357" spans="1:17" s="75" customFormat="1" x14ac:dyDescent="0.3">
      <c r="A2357" s="72"/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P2357" s="73"/>
      <c r="Q2357" s="73"/>
    </row>
    <row r="2358" spans="1:17" s="75" customFormat="1" x14ac:dyDescent="0.3">
      <c r="A2358" s="72"/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P2358" s="73"/>
      <c r="Q2358" s="73"/>
    </row>
    <row r="2359" spans="1:17" s="75" customFormat="1" x14ac:dyDescent="0.3">
      <c r="A2359" s="72"/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P2359" s="73"/>
      <c r="Q2359" s="73"/>
    </row>
    <row r="2360" spans="1:17" s="75" customFormat="1" x14ac:dyDescent="0.3">
      <c r="A2360" s="72"/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P2360" s="73"/>
      <c r="Q2360" s="73"/>
    </row>
    <row r="2361" spans="1:17" s="75" customFormat="1" x14ac:dyDescent="0.3">
      <c r="A2361" s="72"/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P2361" s="73"/>
      <c r="Q2361" s="73"/>
    </row>
    <row r="2362" spans="1:17" s="75" customFormat="1" x14ac:dyDescent="0.3">
      <c r="A2362" s="72"/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P2362" s="73"/>
      <c r="Q2362" s="73"/>
    </row>
    <row r="2363" spans="1:17" s="75" customFormat="1" x14ac:dyDescent="0.3">
      <c r="A2363" s="72"/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P2363" s="73"/>
      <c r="Q2363" s="73"/>
    </row>
    <row r="2364" spans="1:17" s="75" customFormat="1" x14ac:dyDescent="0.3">
      <c r="A2364" s="72"/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P2364" s="73"/>
      <c r="Q2364" s="73"/>
    </row>
    <row r="2365" spans="1:17" s="75" customFormat="1" x14ac:dyDescent="0.3">
      <c r="A2365" s="72"/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P2365" s="73"/>
      <c r="Q2365" s="73"/>
    </row>
    <row r="2366" spans="1:17" s="75" customFormat="1" x14ac:dyDescent="0.3">
      <c r="A2366" s="72"/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P2366" s="73"/>
      <c r="Q2366" s="73"/>
    </row>
    <row r="2367" spans="1:17" s="75" customFormat="1" x14ac:dyDescent="0.3">
      <c r="A2367" s="72"/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P2367" s="73"/>
      <c r="Q2367" s="73"/>
    </row>
    <row r="2368" spans="1:17" s="75" customFormat="1" x14ac:dyDescent="0.3">
      <c r="A2368" s="72"/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P2368" s="73"/>
      <c r="Q2368" s="73"/>
    </row>
    <row r="2369" spans="1:17" s="75" customFormat="1" x14ac:dyDescent="0.3">
      <c r="A2369" s="72"/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P2369" s="73"/>
      <c r="Q2369" s="73"/>
    </row>
    <row r="2370" spans="1:17" s="75" customFormat="1" x14ac:dyDescent="0.3">
      <c r="A2370" s="72"/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P2370" s="73"/>
      <c r="Q2370" s="73"/>
    </row>
    <row r="2371" spans="1:17" s="75" customFormat="1" x14ac:dyDescent="0.3">
      <c r="A2371" s="72"/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P2371" s="73"/>
      <c r="Q2371" s="73"/>
    </row>
    <row r="2372" spans="1:17" s="75" customFormat="1" x14ac:dyDescent="0.3">
      <c r="A2372" s="72"/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P2372" s="73"/>
      <c r="Q2372" s="73"/>
    </row>
    <row r="2373" spans="1:17" s="75" customFormat="1" x14ac:dyDescent="0.3">
      <c r="A2373" s="72"/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P2373" s="73"/>
      <c r="Q2373" s="73"/>
    </row>
    <row r="2374" spans="1:17" s="75" customFormat="1" x14ac:dyDescent="0.3">
      <c r="A2374" s="72"/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P2374" s="73"/>
      <c r="Q2374" s="73"/>
    </row>
    <row r="2375" spans="1:17" s="75" customFormat="1" x14ac:dyDescent="0.3">
      <c r="A2375" s="72"/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P2375" s="73"/>
      <c r="Q2375" s="73"/>
    </row>
    <row r="2376" spans="1:17" s="75" customFormat="1" x14ac:dyDescent="0.3">
      <c r="A2376" s="72"/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P2376" s="73"/>
      <c r="Q2376" s="73"/>
    </row>
    <row r="2377" spans="1:17" s="75" customFormat="1" x14ac:dyDescent="0.3">
      <c r="A2377" s="72"/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P2377" s="73"/>
      <c r="Q2377" s="73"/>
    </row>
    <row r="2378" spans="1:17" s="75" customFormat="1" x14ac:dyDescent="0.3">
      <c r="A2378" s="72"/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P2378" s="73"/>
      <c r="Q2378" s="73"/>
    </row>
    <row r="2379" spans="1:17" s="75" customFormat="1" x14ac:dyDescent="0.3">
      <c r="A2379" s="72"/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P2379" s="73"/>
      <c r="Q2379" s="73"/>
    </row>
    <row r="2380" spans="1:17" s="75" customFormat="1" x14ac:dyDescent="0.3">
      <c r="A2380" s="72"/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P2380" s="73"/>
      <c r="Q2380" s="73"/>
    </row>
    <row r="2381" spans="1:17" s="75" customFormat="1" x14ac:dyDescent="0.3">
      <c r="A2381" s="72"/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P2381" s="73"/>
      <c r="Q2381" s="73"/>
    </row>
    <row r="2382" spans="1:17" s="75" customFormat="1" x14ac:dyDescent="0.3">
      <c r="A2382" s="72"/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P2382" s="73"/>
      <c r="Q2382" s="73"/>
    </row>
    <row r="2383" spans="1:17" s="75" customFormat="1" x14ac:dyDescent="0.3">
      <c r="A2383" s="72"/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P2383" s="73"/>
      <c r="Q2383" s="73"/>
    </row>
    <row r="2384" spans="1:17" s="75" customFormat="1" x14ac:dyDescent="0.3">
      <c r="A2384" s="72"/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P2384" s="73"/>
      <c r="Q2384" s="73"/>
    </row>
    <row r="2385" spans="1:17" s="75" customFormat="1" x14ac:dyDescent="0.3">
      <c r="A2385" s="72"/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P2385" s="73"/>
      <c r="Q2385" s="73"/>
    </row>
    <row r="2386" spans="1:17" s="75" customFormat="1" x14ac:dyDescent="0.3">
      <c r="A2386" s="72"/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P2386" s="73"/>
      <c r="Q2386" s="73"/>
    </row>
    <row r="2387" spans="1:17" s="75" customFormat="1" x14ac:dyDescent="0.3">
      <c r="A2387" s="72"/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P2387" s="73"/>
      <c r="Q2387" s="73"/>
    </row>
    <row r="2388" spans="1:17" s="75" customFormat="1" x14ac:dyDescent="0.3">
      <c r="A2388" s="72"/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P2388" s="73"/>
      <c r="Q2388" s="73"/>
    </row>
    <row r="2389" spans="1:17" s="75" customFormat="1" x14ac:dyDescent="0.3">
      <c r="A2389" s="72"/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P2389" s="73"/>
      <c r="Q2389" s="73"/>
    </row>
    <row r="2390" spans="1:17" s="75" customFormat="1" x14ac:dyDescent="0.3">
      <c r="A2390" s="72"/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P2390" s="73"/>
      <c r="Q2390" s="73"/>
    </row>
    <row r="2391" spans="1:17" s="75" customFormat="1" x14ac:dyDescent="0.3">
      <c r="A2391" s="72"/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P2391" s="73"/>
      <c r="Q2391" s="73"/>
    </row>
    <row r="2392" spans="1:17" s="75" customFormat="1" x14ac:dyDescent="0.3">
      <c r="A2392" s="72"/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P2392" s="73"/>
      <c r="Q2392" s="73"/>
    </row>
    <row r="2393" spans="1:17" s="75" customFormat="1" x14ac:dyDescent="0.3">
      <c r="A2393" s="72"/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P2393" s="73"/>
      <c r="Q2393" s="73"/>
    </row>
    <row r="2394" spans="1:17" s="75" customFormat="1" x14ac:dyDescent="0.3">
      <c r="A2394" s="72"/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P2394" s="73"/>
      <c r="Q2394" s="73"/>
    </row>
    <row r="2395" spans="1:17" s="75" customFormat="1" x14ac:dyDescent="0.3">
      <c r="A2395" s="72"/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P2395" s="73"/>
      <c r="Q2395" s="73"/>
    </row>
    <row r="2396" spans="1:17" s="75" customFormat="1" x14ac:dyDescent="0.3">
      <c r="A2396" s="72"/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P2396" s="73"/>
      <c r="Q2396" s="73"/>
    </row>
    <row r="2397" spans="1:17" s="75" customFormat="1" x14ac:dyDescent="0.3">
      <c r="A2397" s="72"/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P2397" s="73"/>
      <c r="Q2397" s="73"/>
    </row>
    <row r="2398" spans="1:17" s="75" customFormat="1" x14ac:dyDescent="0.3">
      <c r="A2398" s="72"/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P2398" s="73"/>
      <c r="Q2398" s="73"/>
    </row>
    <row r="2399" spans="1:17" s="75" customFormat="1" x14ac:dyDescent="0.3">
      <c r="A2399" s="72"/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P2399" s="73"/>
      <c r="Q2399" s="73"/>
    </row>
    <row r="2400" spans="1:17" s="75" customFormat="1" x14ac:dyDescent="0.3">
      <c r="A2400" s="72"/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P2400" s="73"/>
      <c r="Q2400" s="73"/>
    </row>
    <row r="2401" spans="1:17" s="75" customFormat="1" x14ac:dyDescent="0.3">
      <c r="A2401" s="72"/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P2401" s="73"/>
      <c r="Q2401" s="73"/>
    </row>
    <row r="2402" spans="1:17" s="75" customFormat="1" x14ac:dyDescent="0.3">
      <c r="A2402" s="72"/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P2402" s="73"/>
      <c r="Q2402" s="73"/>
    </row>
    <row r="2403" spans="1:17" s="75" customFormat="1" x14ac:dyDescent="0.3">
      <c r="A2403" s="72"/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P2403" s="73"/>
      <c r="Q2403" s="73"/>
    </row>
    <row r="2404" spans="1:17" s="75" customFormat="1" x14ac:dyDescent="0.3">
      <c r="A2404" s="72"/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P2404" s="73"/>
      <c r="Q2404" s="73"/>
    </row>
    <row r="2405" spans="1:17" s="75" customFormat="1" x14ac:dyDescent="0.3">
      <c r="A2405" s="72"/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P2405" s="73"/>
      <c r="Q2405" s="73"/>
    </row>
    <row r="2406" spans="1:17" s="75" customFormat="1" x14ac:dyDescent="0.3">
      <c r="A2406" s="72"/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P2406" s="73"/>
      <c r="Q2406" s="73"/>
    </row>
    <row r="2407" spans="1:17" s="75" customFormat="1" x14ac:dyDescent="0.3">
      <c r="A2407" s="72"/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P2407" s="73"/>
      <c r="Q2407" s="73"/>
    </row>
    <row r="2408" spans="1:17" s="75" customFormat="1" x14ac:dyDescent="0.3">
      <c r="A2408" s="72"/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P2408" s="73"/>
      <c r="Q2408" s="73"/>
    </row>
    <row r="2409" spans="1:17" s="75" customFormat="1" x14ac:dyDescent="0.3">
      <c r="A2409" s="72"/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P2409" s="73"/>
      <c r="Q2409" s="73"/>
    </row>
    <row r="2410" spans="1:17" s="75" customFormat="1" x14ac:dyDescent="0.3">
      <c r="A2410" s="72"/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P2410" s="73"/>
      <c r="Q2410" s="73"/>
    </row>
    <row r="2411" spans="1:17" s="75" customFormat="1" x14ac:dyDescent="0.3">
      <c r="A2411" s="72"/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P2411" s="73"/>
      <c r="Q2411" s="73"/>
    </row>
    <row r="2412" spans="1:17" s="75" customFormat="1" x14ac:dyDescent="0.3">
      <c r="A2412" s="72"/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P2412" s="73"/>
      <c r="Q2412" s="73"/>
    </row>
    <row r="2413" spans="1:17" s="75" customFormat="1" x14ac:dyDescent="0.3">
      <c r="A2413" s="72"/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P2413" s="73"/>
      <c r="Q2413" s="73"/>
    </row>
    <row r="2414" spans="1:17" s="75" customFormat="1" x14ac:dyDescent="0.3">
      <c r="A2414" s="72"/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P2414" s="73"/>
      <c r="Q2414" s="73"/>
    </row>
    <row r="2415" spans="1:17" s="75" customFormat="1" x14ac:dyDescent="0.3">
      <c r="A2415" s="72"/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P2415" s="73"/>
      <c r="Q2415" s="73"/>
    </row>
    <row r="2416" spans="1:17" s="75" customFormat="1" x14ac:dyDescent="0.3">
      <c r="A2416" s="72"/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P2416" s="73"/>
      <c r="Q2416" s="73"/>
    </row>
    <row r="2417" spans="1:17" s="75" customFormat="1" x14ac:dyDescent="0.3">
      <c r="A2417" s="72"/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P2417" s="73"/>
      <c r="Q2417" s="73"/>
    </row>
    <row r="2418" spans="1:17" s="75" customFormat="1" x14ac:dyDescent="0.3">
      <c r="A2418" s="72"/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P2418" s="73"/>
      <c r="Q2418" s="73"/>
    </row>
    <row r="2419" spans="1:17" s="75" customFormat="1" x14ac:dyDescent="0.3">
      <c r="A2419" s="72"/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P2419" s="73"/>
      <c r="Q2419" s="73"/>
    </row>
    <row r="2420" spans="1:17" s="75" customFormat="1" x14ac:dyDescent="0.3">
      <c r="A2420" s="72"/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P2420" s="73"/>
      <c r="Q2420" s="73"/>
    </row>
    <row r="2421" spans="1:17" s="75" customFormat="1" x14ac:dyDescent="0.3">
      <c r="A2421" s="72"/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P2421" s="73"/>
      <c r="Q2421" s="73"/>
    </row>
    <row r="2422" spans="1:17" s="75" customFormat="1" x14ac:dyDescent="0.3">
      <c r="A2422" s="72"/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P2422" s="73"/>
      <c r="Q2422" s="73"/>
    </row>
    <row r="2423" spans="1:17" s="75" customFormat="1" x14ac:dyDescent="0.3">
      <c r="A2423" s="72"/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P2423" s="73"/>
      <c r="Q2423" s="73"/>
    </row>
    <row r="2424" spans="1:17" s="75" customFormat="1" x14ac:dyDescent="0.3">
      <c r="A2424" s="72"/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P2424" s="73"/>
      <c r="Q2424" s="73"/>
    </row>
    <row r="2425" spans="1:17" s="75" customFormat="1" x14ac:dyDescent="0.3">
      <c r="A2425" s="72"/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P2425" s="73"/>
      <c r="Q2425" s="73"/>
    </row>
    <row r="2426" spans="1:17" s="75" customFormat="1" x14ac:dyDescent="0.3">
      <c r="A2426" s="72"/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P2426" s="73"/>
      <c r="Q2426" s="73"/>
    </row>
    <row r="2427" spans="1:17" s="75" customFormat="1" x14ac:dyDescent="0.3">
      <c r="A2427" s="72"/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P2427" s="73"/>
      <c r="Q2427" s="73"/>
    </row>
    <row r="2428" spans="1:17" s="75" customFormat="1" x14ac:dyDescent="0.3">
      <c r="A2428" s="72"/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P2428" s="73"/>
      <c r="Q2428" s="73"/>
    </row>
    <row r="2429" spans="1:17" s="75" customFormat="1" x14ac:dyDescent="0.3">
      <c r="A2429" s="72"/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P2429" s="73"/>
      <c r="Q2429" s="73"/>
    </row>
    <row r="2430" spans="1:17" s="75" customFormat="1" x14ac:dyDescent="0.3">
      <c r="A2430" s="72"/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P2430" s="73"/>
      <c r="Q2430" s="73"/>
    </row>
    <row r="2431" spans="1:17" s="75" customFormat="1" x14ac:dyDescent="0.3">
      <c r="A2431" s="72"/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P2431" s="73"/>
      <c r="Q2431" s="73"/>
    </row>
    <row r="2432" spans="1:17" s="75" customFormat="1" x14ac:dyDescent="0.3">
      <c r="A2432" s="72"/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P2432" s="73"/>
      <c r="Q2432" s="73"/>
    </row>
    <row r="2433" spans="1:17" s="75" customFormat="1" x14ac:dyDescent="0.3">
      <c r="A2433" s="72"/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P2433" s="73"/>
      <c r="Q2433" s="73"/>
    </row>
    <row r="2434" spans="1:17" s="75" customFormat="1" x14ac:dyDescent="0.3">
      <c r="A2434" s="72"/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P2434" s="73"/>
      <c r="Q2434" s="73"/>
    </row>
    <row r="2435" spans="1:17" s="75" customFormat="1" x14ac:dyDescent="0.3">
      <c r="A2435" s="72"/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P2435" s="73"/>
      <c r="Q2435" s="73"/>
    </row>
    <row r="2436" spans="1:17" s="75" customFormat="1" x14ac:dyDescent="0.3">
      <c r="A2436" s="72"/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P2436" s="73"/>
      <c r="Q2436" s="73"/>
    </row>
    <row r="2437" spans="1:17" s="75" customFormat="1" x14ac:dyDescent="0.3">
      <c r="A2437" s="72"/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P2437" s="73"/>
      <c r="Q2437" s="73"/>
    </row>
    <row r="2438" spans="1:17" s="75" customFormat="1" x14ac:dyDescent="0.3">
      <c r="A2438" s="72"/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P2438" s="73"/>
      <c r="Q2438" s="73"/>
    </row>
    <row r="2439" spans="1:17" s="75" customFormat="1" x14ac:dyDescent="0.3">
      <c r="A2439" s="72"/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P2439" s="73"/>
      <c r="Q2439" s="73"/>
    </row>
    <row r="2440" spans="1:17" s="75" customFormat="1" x14ac:dyDescent="0.3">
      <c r="A2440" s="72"/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P2440" s="73"/>
      <c r="Q2440" s="73"/>
    </row>
    <row r="2441" spans="1:17" s="75" customFormat="1" x14ac:dyDescent="0.3">
      <c r="A2441" s="72"/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P2441" s="73"/>
      <c r="Q2441" s="73"/>
    </row>
    <row r="2442" spans="1:17" s="75" customFormat="1" x14ac:dyDescent="0.3">
      <c r="A2442" s="72"/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P2442" s="73"/>
      <c r="Q2442" s="73"/>
    </row>
    <row r="2443" spans="1:17" s="75" customFormat="1" x14ac:dyDescent="0.3">
      <c r="A2443" s="72"/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P2443" s="73"/>
      <c r="Q2443" s="73"/>
    </row>
    <row r="2444" spans="1:17" s="75" customFormat="1" x14ac:dyDescent="0.3">
      <c r="A2444" s="72"/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P2444" s="73"/>
      <c r="Q2444" s="73"/>
    </row>
    <row r="2445" spans="1:17" s="75" customFormat="1" x14ac:dyDescent="0.3">
      <c r="A2445" s="72"/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P2445" s="73"/>
      <c r="Q2445" s="73"/>
    </row>
    <row r="2446" spans="1:17" s="75" customFormat="1" x14ac:dyDescent="0.3">
      <c r="A2446" s="72"/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P2446" s="73"/>
      <c r="Q2446" s="73"/>
    </row>
    <row r="2447" spans="1:17" s="75" customFormat="1" x14ac:dyDescent="0.3">
      <c r="A2447" s="72"/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P2447" s="73"/>
      <c r="Q2447" s="73"/>
    </row>
    <row r="2448" spans="1:17" s="75" customFormat="1" x14ac:dyDescent="0.3">
      <c r="A2448" s="72"/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P2448" s="73"/>
      <c r="Q2448" s="73"/>
    </row>
    <row r="2449" spans="1:17" s="75" customFormat="1" x14ac:dyDescent="0.3">
      <c r="A2449" s="72"/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P2449" s="73"/>
      <c r="Q2449" s="73"/>
    </row>
    <row r="2450" spans="1:17" s="75" customFormat="1" x14ac:dyDescent="0.3">
      <c r="A2450" s="72"/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P2450" s="73"/>
      <c r="Q2450" s="73"/>
    </row>
    <row r="2451" spans="1:17" s="75" customFormat="1" x14ac:dyDescent="0.3">
      <c r="A2451" s="72"/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P2451" s="73"/>
      <c r="Q2451" s="73"/>
    </row>
    <row r="2452" spans="1:17" s="75" customFormat="1" x14ac:dyDescent="0.3">
      <c r="A2452" s="72"/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P2452" s="73"/>
      <c r="Q2452" s="73"/>
    </row>
    <row r="2453" spans="1:17" s="75" customFormat="1" x14ac:dyDescent="0.3">
      <c r="A2453" s="72"/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P2453" s="73"/>
      <c r="Q2453" s="73"/>
    </row>
    <row r="2454" spans="1:17" s="75" customFormat="1" x14ac:dyDescent="0.3">
      <c r="A2454" s="72"/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P2454" s="73"/>
      <c r="Q2454" s="73"/>
    </row>
    <row r="2455" spans="1:17" s="75" customFormat="1" x14ac:dyDescent="0.3">
      <c r="A2455" s="72"/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P2455" s="73"/>
      <c r="Q2455" s="73"/>
    </row>
    <row r="2456" spans="1:17" s="75" customFormat="1" x14ac:dyDescent="0.3">
      <c r="A2456" s="72"/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P2456" s="73"/>
      <c r="Q2456" s="73"/>
    </row>
    <row r="2457" spans="1:17" s="75" customFormat="1" x14ac:dyDescent="0.3">
      <c r="A2457" s="72"/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P2457" s="73"/>
      <c r="Q2457" s="73"/>
    </row>
    <row r="2458" spans="1:17" s="75" customFormat="1" x14ac:dyDescent="0.3">
      <c r="A2458" s="72"/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P2458" s="73"/>
      <c r="Q2458" s="73"/>
    </row>
    <row r="2459" spans="1:17" s="75" customFormat="1" x14ac:dyDescent="0.3">
      <c r="A2459" s="72"/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P2459" s="73"/>
      <c r="Q2459" s="73"/>
    </row>
    <row r="2460" spans="1:17" s="75" customFormat="1" x14ac:dyDescent="0.3">
      <c r="A2460" s="72"/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P2460" s="73"/>
      <c r="Q2460" s="73"/>
    </row>
    <row r="2461" spans="1:17" s="75" customFormat="1" x14ac:dyDescent="0.3">
      <c r="A2461" s="72"/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P2461" s="73"/>
      <c r="Q2461" s="73"/>
    </row>
    <row r="2462" spans="1:17" s="75" customFormat="1" x14ac:dyDescent="0.3">
      <c r="A2462" s="72"/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P2462" s="73"/>
      <c r="Q2462" s="73"/>
    </row>
    <row r="2463" spans="1:17" s="75" customFormat="1" x14ac:dyDescent="0.3">
      <c r="A2463" s="72"/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P2463" s="73"/>
      <c r="Q2463" s="73"/>
    </row>
    <row r="2464" spans="1:17" s="75" customFormat="1" x14ac:dyDescent="0.3">
      <c r="A2464" s="72"/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P2464" s="73"/>
      <c r="Q2464" s="73"/>
    </row>
    <row r="2465" spans="1:17" s="75" customFormat="1" x14ac:dyDescent="0.3">
      <c r="A2465" s="72"/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P2465" s="73"/>
      <c r="Q2465" s="73"/>
    </row>
    <row r="2466" spans="1:17" s="75" customFormat="1" x14ac:dyDescent="0.3">
      <c r="A2466" s="72"/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P2466" s="73"/>
      <c r="Q2466" s="73"/>
    </row>
    <row r="2467" spans="1:17" s="75" customFormat="1" x14ac:dyDescent="0.3">
      <c r="A2467" s="72"/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P2467" s="73"/>
      <c r="Q2467" s="73"/>
    </row>
    <row r="2468" spans="1:17" s="75" customFormat="1" x14ac:dyDescent="0.3">
      <c r="A2468" s="72"/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P2468" s="73"/>
      <c r="Q2468" s="73"/>
    </row>
    <row r="2469" spans="1:17" s="75" customFormat="1" x14ac:dyDescent="0.3">
      <c r="A2469" s="72"/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P2469" s="73"/>
      <c r="Q2469" s="73"/>
    </row>
    <row r="2470" spans="1:17" s="75" customFormat="1" x14ac:dyDescent="0.3">
      <c r="A2470" s="72"/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P2470" s="73"/>
      <c r="Q2470" s="73"/>
    </row>
    <row r="2471" spans="1:17" s="75" customFormat="1" x14ac:dyDescent="0.3">
      <c r="A2471" s="72"/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P2471" s="73"/>
      <c r="Q2471" s="73"/>
    </row>
    <row r="2472" spans="1:17" s="75" customFormat="1" x14ac:dyDescent="0.3">
      <c r="A2472" s="72"/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P2472" s="73"/>
      <c r="Q2472" s="73"/>
    </row>
    <row r="2473" spans="1:17" s="75" customFormat="1" x14ac:dyDescent="0.3">
      <c r="A2473" s="72"/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P2473" s="73"/>
      <c r="Q2473" s="73"/>
    </row>
    <row r="2474" spans="1:17" s="75" customFormat="1" x14ac:dyDescent="0.3">
      <c r="A2474" s="72"/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P2474" s="73"/>
      <c r="Q2474" s="73"/>
    </row>
    <row r="2475" spans="1:17" s="75" customFormat="1" x14ac:dyDescent="0.3">
      <c r="A2475" s="72"/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P2475" s="73"/>
      <c r="Q2475" s="73"/>
    </row>
    <row r="2476" spans="1:17" s="75" customFormat="1" x14ac:dyDescent="0.3">
      <c r="A2476" s="72"/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P2476" s="73"/>
      <c r="Q2476" s="73"/>
    </row>
    <row r="2477" spans="1:17" s="75" customFormat="1" x14ac:dyDescent="0.3">
      <c r="A2477" s="72"/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P2477" s="73"/>
      <c r="Q2477" s="73"/>
    </row>
    <row r="2478" spans="1:17" s="75" customFormat="1" x14ac:dyDescent="0.3">
      <c r="A2478" s="72"/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P2478" s="73"/>
      <c r="Q2478" s="73"/>
    </row>
    <row r="2479" spans="1:17" s="75" customFormat="1" x14ac:dyDescent="0.3">
      <c r="A2479" s="72"/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P2479" s="73"/>
      <c r="Q2479" s="73"/>
    </row>
    <row r="2480" spans="1:17" s="75" customFormat="1" x14ac:dyDescent="0.3">
      <c r="A2480" s="72"/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P2480" s="73"/>
      <c r="Q2480" s="73"/>
    </row>
    <row r="2481" spans="1:17" s="75" customFormat="1" x14ac:dyDescent="0.3">
      <c r="A2481" s="72"/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P2481" s="73"/>
      <c r="Q2481" s="73"/>
    </row>
    <row r="2482" spans="1:17" s="75" customFormat="1" x14ac:dyDescent="0.3">
      <c r="A2482" s="72"/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P2482" s="73"/>
      <c r="Q2482" s="73"/>
    </row>
    <row r="2483" spans="1:17" s="75" customFormat="1" x14ac:dyDescent="0.3">
      <c r="A2483" s="72"/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P2483" s="73"/>
      <c r="Q2483" s="73"/>
    </row>
    <row r="2484" spans="1:17" s="75" customFormat="1" x14ac:dyDescent="0.3">
      <c r="A2484" s="72"/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P2484" s="73"/>
      <c r="Q2484" s="73"/>
    </row>
    <row r="2485" spans="1:17" s="75" customFormat="1" x14ac:dyDescent="0.3">
      <c r="A2485" s="72"/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P2485" s="73"/>
      <c r="Q2485" s="73"/>
    </row>
    <row r="2486" spans="1:17" s="75" customFormat="1" x14ac:dyDescent="0.3">
      <c r="A2486" s="72"/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P2486" s="73"/>
      <c r="Q2486" s="73"/>
    </row>
    <row r="2487" spans="1:17" s="75" customFormat="1" x14ac:dyDescent="0.3">
      <c r="A2487" s="72"/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P2487" s="73"/>
      <c r="Q2487" s="73"/>
    </row>
    <row r="2488" spans="1:17" s="75" customFormat="1" x14ac:dyDescent="0.3">
      <c r="A2488" s="72"/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P2488" s="73"/>
      <c r="Q2488" s="73"/>
    </row>
    <row r="2489" spans="1:17" s="75" customFormat="1" x14ac:dyDescent="0.3">
      <c r="A2489" s="72"/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P2489" s="73"/>
      <c r="Q2489" s="73"/>
    </row>
    <row r="2490" spans="1:17" s="75" customFormat="1" x14ac:dyDescent="0.3">
      <c r="A2490" s="72"/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P2490" s="73"/>
      <c r="Q2490" s="73"/>
    </row>
    <row r="2491" spans="1:17" s="75" customFormat="1" x14ac:dyDescent="0.3">
      <c r="A2491" s="72"/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P2491" s="73"/>
      <c r="Q2491" s="73"/>
    </row>
    <row r="2492" spans="1:17" s="75" customFormat="1" x14ac:dyDescent="0.3">
      <c r="A2492" s="72"/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P2492" s="73"/>
      <c r="Q2492" s="73"/>
    </row>
    <row r="2493" spans="1:17" s="75" customFormat="1" x14ac:dyDescent="0.3">
      <c r="A2493" s="72"/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P2493" s="73"/>
      <c r="Q2493" s="73"/>
    </row>
    <row r="2494" spans="1:17" s="75" customFormat="1" x14ac:dyDescent="0.3">
      <c r="A2494" s="72"/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P2494" s="73"/>
      <c r="Q2494" s="73"/>
    </row>
    <row r="2495" spans="1:17" s="75" customFormat="1" x14ac:dyDescent="0.3">
      <c r="A2495" s="72"/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P2495" s="73"/>
      <c r="Q2495" s="73"/>
    </row>
    <row r="2496" spans="1:17" s="75" customFormat="1" x14ac:dyDescent="0.3">
      <c r="A2496" s="72"/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P2496" s="73"/>
      <c r="Q2496" s="73"/>
    </row>
    <row r="2497" spans="1:17" s="75" customFormat="1" x14ac:dyDescent="0.3">
      <c r="A2497" s="72"/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P2497" s="73"/>
      <c r="Q2497" s="73"/>
    </row>
    <row r="2498" spans="1:17" s="75" customFormat="1" x14ac:dyDescent="0.3">
      <c r="A2498" s="72"/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P2498" s="73"/>
      <c r="Q2498" s="73"/>
    </row>
    <row r="2499" spans="1:17" s="75" customFormat="1" x14ac:dyDescent="0.3">
      <c r="A2499" s="72"/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P2499" s="73"/>
      <c r="Q2499" s="73"/>
    </row>
    <row r="2500" spans="1:17" s="75" customFormat="1" x14ac:dyDescent="0.3">
      <c r="A2500" s="72"/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P2500" s="73"/>
      <c r="Q2500" s="73"/>
    </row>
    <row r="2501" spans="1:17" s="75" customFormat="1" x14ac:dyDescent="0.3">
      <c r="A2501" s="72"/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P2501" s="73"/>
      <c r="Q2501" s="73"/>
    </row>
    <row r="2502" spans="1:17" s="75" customFormat="1" x14ac:dyDescent="0.3">
      <c r="A2502" s="72"/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P2502" s="73"/>
      <c r="Q2502" s="73"/>
    </row>
    <row r="2503" spans="1:17" s="75" customFormat="1" x14ac:dyDescent="0.3">
      <c r="A2503" s="72"/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P2503" s="73"/>
      <c r="Q2503" s="73"/>
    </row>
    <row r="2504" spans="1:17" s="75" customFormat="1" x14ac:dyDescent="0.3">
      <c r="A2504" s="72"/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P2504" s="73"/>
      <c r="Q2504" s="73"/>
    </row>
    <row r="2505" spans="1:17" s="75" customFormat="1" x14ac:dyDescent="0.3">
      <c r="A2505" s="72"/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P2505" s="73"/>
      <c r="Q2505" s="73"/>
    </row>
    <row r="2506" spans="1:17" s="75" customFormat="1" x14ac:dyDescent="0.3">
      <c r="A2506" s="72"/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P2506" s="73"/>
      <c r="Q2506" s="73"/>
    </row>
    <row r="2507" spans="1:17" s="75" customFormat="1" x14ac:dyDescent="0.3">
      <c r="A2507" s="72"/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P2507" s="73"/>
      <c r="Q2507" s="73"/>
    </row>
    <row r="2508" spans="1:17" s="75" customFormat="1" x14ac:dyDescent="0.3">
      <c r="A2508" s="72"/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P2508" s="73"/>
      <c r="Q2508" s="73"/>
    </row>
    <row r="2509" spans="1:17" s="75" customFormat="1" x14ac:dyDescent="0.3">
      <c r="A2509" s="72"/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P2509" s="73"/>
      <c r="Q2509" s="73"/>
    </row>
    <row r="2510" spans="1:17" s="75" customFormat="1" x14ac:dyDescent="0.3">
      <c r="A2510" s="72"/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P2510" s="73"/>
      <c r="Q2510" s="73"/>
    </row>
    <row r="2511" spans="1:17" s="75" customFormat="1" x14ac:dyDescent="0.3">
      <c r="A2511" s="72"/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P2511" s="73"/>
      <c r="Q2511" s="73"/>
    </row>
    <row r="2512" spans="1:17" s="75" customFormat="1" x14ac:dyDescent="0.3">
      <c r="A2512" s="72"/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P2512" s="73"/>
      <c r="Q2512" s="73"/>
    </row>
    <row r="2513" spans="1:17" s="75" customFormat="1" x14ac:dyDescent="0.3">
      <c r="A2513" s="72"/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P2513" s="73"/>
      <c r="Q2513" s="73"/>
    </row>
    <row r="2514" spans="1:17" s="75" customFormat="1" x14ac:dyDescent="0.3">
      <c r="A2514" s="72"/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P2514" s="73"/>
      <c r="Q2514" s="73"/>
    </row>
    <row r="2515" spans="1:17" s="75" customFormat="1" x14ac:dyDescent="0.3">
      <c r="A2515" s="72"/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P2515" s="73"/>
      <c r="Q2515" s="73"/>
    </row>
    <row r="2516" spans="1:17" s="75" customFormat="1" x14ac:dyDescent="0.3">
      <c r="A2516" s="72"/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P2516" s="73"/>
      <c r="Q2516" s="73"/>
    </row>
    <row r="2517" spans="1:17" s="75" customFormat="1" x14ac:dyDescent="0.3">
      <c r="A2517" s="72"/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P2517" s="73"/>
      <c r="Q2517" s="73"/>
    </row>
    <row r="2518" spans="1:17" s="75" customFormat="1" x14ac:dyDescent="0.3">
      <c r="A2518" s="72"/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P2518" s="73"/>
      <c r="Q2518" s="73"/>
    </row>
    <row r="2519" spans="1:17" s="75" customFormat="1" x14ac:dyDescent="0.3">
      <c r="A2519" s="72"/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P2519" s="73"/>
      <c r="Q2519" s="73"/>
    </row>
    <row r="2520" spans="1:17" s="75" customFormat="1" x14ac:dyDescent="0.3">
      <c r="A2520" s="72"/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P2520" s="73"/>
      <c r="Q2520" s="73"/>
    </row>
    <row r="2521" spans="1:17" s="75" customFormat="1" x14ac:dyDescent="0.3">
      <c r="A2521" s="72"/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P2521" s="73"/>
      <c r="Q2521" s="73"/>
    </row>
    <row r="2522" spans="1:17" s="75" customFormat="1" x14ac:dyDescent="0.3">
      <c r="A2522" s="72"/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P2522" s="73"/>
      <c r="Q2522" s="73"/>
    </row>
    <row r="2523" spans="1:17" s="75" customFormat="1" x14ac:dyDescent="0.3">
      <c r="A2523" s="72"/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P2523" s="73"/>
      <c r="Q2523" s="73"/>
    </row>
    <row r="2524" spans="1:17" s="75" customFormat="1" x14ac:dyDescent="0.3">
      <c r="A2524" s="72"/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P2524" s="73"/>
      <c r="Q2524" s="73"/>
    </row>
    <row r="2525" spans="1:17" s="75" customFormat="1" x14ac:dyDescent="0.3">
      <c r="A2525" s="72"/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P2525" s="73"/>
      <c r="Q2525" s="73"/>
    </row>
    <row r="2526" spans="1:17" s="75" customFormat="1" x14ac:dyDescent="0.3">
      <c r="A2526" s="72"/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P2526" s="73"/>
      <c r="Q2526" s="73"/>
    </row>
    <row r="2527" spans="1:17" s="75" customFormat="1" x14ac:dyDescent="0.3">
      <c r="A2527" s="72"/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P2527" s="73"/>
      <c r="Q2527" s="73"/>
    </row>
  </sheetData>
  <sheetProtection password="C33C" sheet="1" objects="1" scenarios="1"/>
  <mergeCells count="44">
    <mergeCell ref="A142:C142"/>
    <mergeCell ref="A144:C144"/>
    <mergeCell ref="B146:C146"/>
    <mergeCell ref="A130:C130"/>
    <mergeCell ref="A132:C132"/>
    <mergeCell ref="A134:C134"/>
    <mergeCell ref="A136:C136"/>
    <mergeCell ref="A138:C138"/>
    <mergeCell ref="A140:C140"/>
    <mergeCell ref="M129:N129"/>
    <mergeCell ref="A17:C17"/>
    <mergeCell ref="A75:C75"/>
    <mergeCell ref="A91:C91"/>
    <mergeCell ref="A93:C93"/>
    <mergeCell ref="A95:C95"/>
    <mergeCell ref="A97:C97"/>
    <mergeCell ref="A120:C120"/>
    <mergeCell ref="A123:C123"/>
    <mergeCell ref="A124:C124"/>
    <mergeCell ref="A126:C126"/>
    <mergeCell ref="A128:C128"/>
    <mergeCell ref="O10:O11"/>
    <mergeCell ref="P10:P11"/>
    <mergeCell ref="Q10:Q11"/>
    <mergeCell ref="A14:C14"/>
    <mergeCell ref="A15:C15"/>
    <mergeCell ref="M10:M11"/>
    <mergeCell ref="N10:N11"/>
    <mergeCell ref="A148:C148"/>
    <mergeCell ref="M1:N1"/>
    <mergeCell ref="A2:N2"/>
    <mergeCell ref="A10:A11"/>
    <mergeCell ref="B10:B11"/>
    <mergeCell ref="C10:C11"/>
    <mergeCell ref="D10:D11"/>
    <mergeCell ref="E10:E11"/>
    <mergeCell ref="F10:F11"/>
    <mergeCell ref="G10:G11"/>
    <mergeCell ref="H10:H11"/>
    <mergeCell ref="A16:C16"/>
    <mergeCell ref="I10:I11"/>
    <mergeCell ref="J10:J11"/>
    <mergeCell ref="K10:K11"/>
    <mergeCell ref="L10:L11"/>
  </mergeCells>
  <printOptions horizontalCentered="1"/>
  <pageMargins left="0.2" right="0.16" top="0.43307086614173229" bottom="0.35" header="0.31496062992125984" footer="0.19685039370078741"/>
  <pageSetup paperSize="9" scale="50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9" sqref="B9:B10"/>
    </sheetView>
  </sheetViews>
  <sheetFormatPr defaultRowHeight="12.6" x14ac:dyDescent="0.25"/>
  <cols>
    <col min="1" max="1" width="38.109375" style="152" customWidth="1"/>
    <col min="2" max="2" width="69.44140625" style="152" customWidth="1"/>
    <col min="3" max="256" width="9.109375" style="152"/>
    <col min="257" max="257" width="38.109375" style="152" customWidth="1"/>
    <col min="258" max="258" width="69.44140625" style="152" customWidth="1"/>
    <col min="259" max="512" width="9.109375" style="152"/>
    <col min="513" max="513" width="38.109375" style="152" customWidth="1"/>
    <col min="514" max="514" width="69.44140625" style="152" customWidth="1"/>
    <col min="515" max="768" width="9.109375" style="152"/>
    <col min="769" max="769" width="38.109375" style="152" customWidth="1"/>
    <col min="770" max="770" width="69.44140625" style="152" customWidth="1"/>
    <col min="771" max="1024" width="9.109375" style="152"/>
    <col min="1025" max="1025" width="38.109375" style="152" customWidth="1"/>
    <col min="1026" max="1026" width="69.44140625" style="152" customWidth="1"/>
    <col min="1027" max="1280" width="9.109375" style="152"/>
    <col min="1281" max="1281" width="38.109375" style="152" customWidth="1"/>
    <col min="1282" max="1282" width="69.44140625" style="152" customWidth="1"/>
    <col min="1283" max="1536" width="9.109375" style="152"/>
    <col min="1537" max="1537" width="38.109375" style="152" customWidth="1"/>
    <col min="1538" max="1538" width="69.44140625" style="152" customWidth="1"/>
    <col min="1539" max="1792" width="9.109375" style="152"/>
    <col min="1793" max="1793" width="38.109375" style="152" customWidth="1"/>
    <col min="1794" max="1794" width="69.44140625" style="152" customWidth="1"/>
    <col min="1795" max="2048" width="9.109375" style="152"/>
    <col min="2049" max="2049" width="38.109375" style="152" customWidth="1"/>
    <col min="2050" max="2050" width="69.44140625" style="152" customWidth="1"/>
    <col min="2051" max="2304" width="9.109375" style="152"/>
    <col min="2305" max="2305" width="38.109375" style="152" customWidth="1"/>
    <col min="2306" max="2306" width="69.44140625" style="152" customWidth="1"/>
    <col min="2307" max="2560" width="9.109375" style="152"/>
    <col min="2561" max="2561" width="38.109375" style="152" customWidth="1"/>
    <col min="2562" max="2562" width="69.44140625" style="152" customWidth="1"/>
    <col min="2563" max="2816" width="9.109375" style="152"/>
    <col min="2817" max="2817" width="38.109375" style="152" customWidth="1"/>
    <col min="2818" max="2818" width="69.44140625" style="152" customWidth="1"/>
    <col min="2819" max="3072" width="9.109375" style="152"/>
    <col min="3073" max="3073" width="38.109375" style="152" customWidth="1"/>
    <col min="3074" max="3074" width="69.44140625" style="152" customWidth="1"/>
    <col min="3075" max="3328" width="9.109375" style="152"/>
    <col min="3329" max="3329" width="38.109375" style="152" customWidth="1"/>
    <col min="3330" max="3330" width="69.44140625" style="152" customWidth="1"/>
    <col min="3331" max="3584" width="9.109375" style="152"/>
    <col min="3585" max="3585" width="38.109375" style="152" customWidth="1"/>
    <col min="3586" max="3586" width="69.44140625" style="152" customWidth="1"/>
    <col min="3587" max="3840" width="9.109375" style="152"/>
    <col min="3841" max="3841" width="38.109375" style="152" customWidth="1"/>
    <col min="3842" max="3842" width="69.44140625" style="152" customWidth="1"/>
    <col min="3843" max="4096" width="9.109375" style="152"/>
    <col min="4097" max="4097" width="38.109375" style="152" customWidth="1"/>
    <col min="4098" max="4098" width="69.44140625" style="152" customWidth="1"/>
    <col min="4099" max="4352" width="9.109375" style="152"/>
    <col min="4353" max="4353" width="38.109375" style="152" customWidth="1"/>
    <col min="4354" max="4354" width="69.44140625" style="152" customWidth="1"/>
    <col min="4355" max="4608" width="9.109375" style="152"/>
    <col min="4609" max="4609" width="38.109375" style="152" customWidth="1"/>
    <col min="4610" max="4610" width="69.44140625" style="152" customWidth="1"/>
    <col min="4611" max="4864" width="9.109375" style="152"/>
    <col min="4865" max="4865" width="38.109375" style="152" customWidth="1"/>
    <col min="4866" max="4866" width="69.44140625" style="152" customWidth="1"/>
    <col min="4867" max="5120" width="9.109375" style="152"/>
    <col min="5121" max="5121" width="38.109375" style="152" customWidth="1"/>
    <col min="5122" max="5122" width="69.44140625" style="152" customWidth="1"/>
    <col min="5123" max="5376" width="9.109375" style="152"/>
    <col min="5377" max="5377" width="38.109375" style="152" customWidth="1"/>
    <col min="5378" max="5378" width="69.44140625" style="152" customWidth="1"/>
    <col min="5379" max="5632" width="9.109375" style="152"/>
    <col min="5633" max="5633" width="38.109375" style="152" customWidth="1"/>
    <col min="5634" max="5634" width="69.44140625" style="152" customWidth="1"/>
    <col min="5635" max="5888" width="9.109375" style="152"/>
    <col min="5889" max="5889" width="38.109375" style="152" customWidth="1"/>
    <col min="5890" max="5890" width="69.44140625" style="152" customWidth="1"/>
    <col min="5891" max="6144" width="9.109375" style="152"/>
    <col min="6145" max="6145" width="38.109375" style="152" customWidth="1"/>
    <col min="6146" max="6146" width="69.44140625" style="152" customWidth="1"/>
    <col min="6147" max="6400" width="9.109375" style="152"/>
    <col min="6401" max="6401" width="38.109375" style="152" customWidth="1"/>
    <col min="6402" max="6402" width="69.44140625" style="152" customWidth="1"/>
    <col min="6403" max="6656" width="9.109375" style="152"/>
    <col min="6657" max="6657" width="38.109375" style="152" customWidth="1"/>
    <col min="6658" max="6658" width="69.44140625" style="152" customWidth="1"/>
    <col min="6659" max="6912" width="9.109375" style="152"/>
    <col min="6913" max="6913" width="38.109375" style="152" customWidth="1"/>
    <col min="6914" max="6914" width="69.44140625" style="152" customWidth="1"/>
    <col min="6915" max="7168" width="9.109375" style="152"/>
    <col min="7169" max="7169" width="38.109375" style="152" customWidth="1"/>
    <col min="7170" max="7170" width="69.44140625" style="152" customWidth="1"/>
    <col min="7171" max="7424" width="9.109375" style="152"/>
    <col min="7425" max="7425" width="38.109375" style="152" customWidth="1"/>
    <col min="7426" max="7426" width="69.44140625" style="152" customWidth="1"/>
    <col min="7427" max="7680" width="9.109375" style="152"/>
    <col min="7681" max="7681" width="38.109375" style="152" customWidth="1"/>
    <col min="7682" max="7682" width="69.44140625" style="152" customWidth="1"/>
    <col min="7683" max="7936" width="9.109375" style="152"/>
    <col min="7937" max="7937" width="38.109375" style="152" customWidth="1"/>
    <col min="7938" max="7938" width="69.44140625" style="152" customWidth="1"/>
    <col min="7939" max="8192" width="9.109375" style="152"/>
    <col min="8193" max="8193" width="38.109375" style="152" customWidth="1"/>
    <col min="8194" max="8194" width="69.44140625" style="152" customWidth="1"/>
    <col min="8195" max="8448" width="9.109375" style="152"/>
    <col min="8449" max="8449" width="38.109375" style="152" customWidth="1"/>
    <col min="8450" max="8450" width="69.44140625" style="152" customWidth="1"/>
    <col min="8451" max="8704" width="9.109375" style="152"/>
    <col min="8705" max="8705" width="38.109375" style="152" customWidth="1"/>
    <col min="8706" max="8706" width="69.44140625" style="152" customWidth="1"/>
    <col min="8707" max="8960" width="9.109375" style="152"/>
    <col min="8961" max="8961" width="38.109375" style="152" customWidth="1"/>
    <col min="8962" max="8962" width="69.44140625" style="152" customWidth="1"/>
    <col min="8963" max="9216" width="9.109375" style="152"/>
    <col min="9217" max="9217" width="38.109375" style="152" customWidth="1"/>
    <col min="9218" max="9218" width="69.44140625" style="152" customWidth="1"/>
    <col min="9219" max="9472" width="9.109375" style="152"/>
    <col min="9473" max="9473" width="38.109375" style="152" customWidth="1"/>
    <col min="9474" max="9474" width="69.44140625" style="152" customWidth="1"/>
    <col min="9475" max="9728" width="9.109375" style="152"/>
    <col min="9729" max="9729" width="38.109375" style="152" customWidth="1"/>
    <col min="9730" max="9730" width="69.44140625" style="152" customWidth="1"/>
    <col min="9731" max="9984" width="9.109375" style="152"/>
    <col min="9985" max="9985" width="38.109375" style="152" customWidth="1"/>
    <col min="9986" max="9986" width="69.44140625" style="152" customWidth="1"/>
    <col min="9987" max="10240" width="9.109375" style="152"/>
    <col min="10241" max="10241" width="38.109375" style="152" customWidth="1"/>
    <col min="10242" max="10242" width="69.44140625" style="152" customWidth="1"/>
    <col min="10243" max="10496" width="9.109375" style="152"/>
    <col min="10497" max="10497" width="38.109375" style="152" customWidth="1"/>
    <col min="10498" max="10498" width="69.44140625" style="152" customWidth="1"/>
    <col min="10499" max="10752" width="9.109375" style="152"/>
    <col min="10753" max="10753" width="38.109375" style="152" customWidth="1"/>
    <col min="10754" max="10754" width="69.44140625" style="152" customWidth="1"/>
    <col min="10755" max="11008" width="9.109375" style="152"/>
    <col min="11009" max="11009" width="38.109375" style="152" customWidth="1"/>
    <col min="11010" max="11010" width="69.44140625" style="152" customWidth="1"/>
    <col min="11011" max="11264" width="9.109375" style="152"/>
    <col min="11265" max="11265" width="38.109375" style="152" customWidth="1"/>
    <col min="11266" max="11266" width="69.44140625" style="152" customWidth="1"/>
    <col min="11267" max="11520" width="9.109375" style="152"/>
    <col min="11521" max="11521" width="38.109375" style="152" customWidth="1"/>
    <col min="11522" max="11522" width="69.44140625" style="152" customWidth="1"/>
    <col min="11523" max="11776" width="9.109375" style="152"/>
    <col min="11777" max="11777" width="38.109375" style="152" customWidth="1"/>
    <col min="11778" max="11778" width="69.44140625" style="152" customWidth="1"/>
    <col min="11779" max="12032" width="9.109375" style="152"/>
    <col min="12033" max="12033" width="38.109375" style="152" customWidth="1"/>
    <col min="12034" max="12034" width="69.44140625" style="152" customWidth="1"/>
    <col min="12035" max="12288" width="9.109375" style="152"/>
    <col min="12289" max="12289" width="38.109375" style="152" customWidth="1"/>
    <col min="12290" max="12290" width="69.44140625" style="152" customWidth="1"/>
    <col min="12291" max="12544" width="9.109375" style="152"/>
    <col min="12545" max="12545" width="38.109375" style="152" customWidth="1"/>
    <col min="12546" max="12546" width="69.44140625" style="152" customWidth="1"/>
    <col min="12547" max="12800" width="9.109375" style="152"/>
    <col min="12801" max="12801" width="38.109375" style="152" customWidth="1"/>
    <col min="12802" max="12802" width="69.44140625" style="152" customWidth="1"/>
    <col min="12803" max="13056" width="9.109375" style="152"/>
    <col min="13057" max="13057" width="38.109375" style="152" customWidth="1"/>
    <col min="13058" max="13058" width="69.44140625" style="152" customWidth="1"/>
    <col min="13059" max="13312" width="9.109375" style="152"/>
    <col min="13313" max="13313" width="38.109375" style="152" customWidth="1"/>
    <col min="13314" max="13314" width="69.44140625" style="152" customWidth="1"/>
    <col min="13315" max="13568" width="9.109375" style="152"/>
    <col min="13569" max="13569" width="38.109375" style="152" customWidth="1"/>
    <col min="13570" max="13570" width="69.44140625" style="152" customWidth="1"/>
    <col min="13571" max="13824" width="9.109375" style="152"/>
    <col min="13825" max="13825" width="38.109375" style="152" customWidth="1"/>
    <col min="13826" max="13826" width="69.44140625" style="152" customWidth="1"/>
    <col min="13827" max="14080" width="9.109375" style="152"/>
    <col min="14081" max="14081" width="38.109375" style="152" customWidth="1"/>
    <col min="14082" max="14082" width="69.44140625" style="152" customWidth="1"/>
    <col min="14083" max="14336" width="9.109375" style="152"/>
    <col min="14337" max="14337" width="38.109375" style="152" customWidth="1"/>
    <col min="14338" max="14338" width="69.44140625" style="152" customWidth="1"/>
    <col min="14339" max="14592" width="9.109375" style="152"/>
    <col min="14593" max="14593" width="38.109375" style="152" customWidth="1"/>
    <col min="14594" max="14594" width="69.44140625" style="152" customWidth="1"/>
    <col min="14595" max="14848" width="9.109375" style="152"/>
    <col min="14849" max="14849" width="38.109375" style="152" customWidth="1"/>
    <col min="14850" max="14850" width="69.44140625" style="152" customWidth="1"/>
    <col min="14851" max="15104" width="9.109375" style="152"/>
    <col min="15105" max="15105" width="38.109375" style="152" customWidth="1"/>
    <col min="15106" max="15106" width="69.44140625" style="152" customWidth="1"/>
    <col min="15107" max="15360" width="9.109375" style="152"/>
    <col min="15361" max="15361" width="38.109375" style="152" customWidth="1"/>
    <col min="15362" max="15362" width="69.44140625" style="152" customWidth="1"/>
    <col min="15363" max="15616" width="9.109375" style="152"/>
    <col min="15617" max="15617" width="38.109375" style="152" customWidth="1"/>
    <col min="15618" max="15618" width="69.44140625" style="152" customWidth="1"/>
    <col min="15619" max="15872" width="9.109375" style="152"/>
    <col min="15873" max="15873" width="38.109375" style="152" customWidth="1"/>
    <col min="15874" max="15874" width="69.44140625" style="152" customWidth="1"/>
    <col min="15875" max="16128" width="9.109375" style="152"/>
    <col min="16129" max="16129" width="38.109375" style="152" customWidth="1"/>
    <col min="16130" max="16130" width="69.44140625" style="152" customWidth="1"/>
    <col min="16131" max="16384" width="9.109375" style="152"/>
  </cols>
  <sheetData>
    <row r="1" spans="1:2" ht="17.399999999999999" x14ac:dyDescent="0.3">
      <c r="A1" s="151" t="s">
        <v>447</v>
      </c>
    </row>
    <row r="2" spans="1:2" x14ac:dyDescent="0.25">
      <c r="A2" s="153"/>
    </row>
    <row r="3" spans="1:2" x14ac:dyDescent="0.25">
      <c r="A3" s="153"/>
    </row>
    <row r="4" spans="1:2" ht="13.8" x14ac:dyDescent="0.25">
      <c r="A4" s="154" t="s">
        <v>448</v>
      </c>
      <c r="B4" s="158" t="s">
        <v>462</v>
      </c>
    </row>
    <row r="5" spans="1:2" ht="13.8" x14ac:dyDescent="0.25">
      <c r="A5" s="154"/>
      <c r="B5" s="158"/>
    </row>
    <row r="6" spans="1:2" ht="13.8" x14ac:dyDescent="0.25">
      <c r="A6" s="154" t="s">
        <v>449</v>
      </c>
      <c r="B6" s="158" t="s">
        <v>457</v>
      </c>
    </row>
    <row r="7" spans="1:2" x14ac:dyDescent="0.25">
      <c r="A7" s="155"/>
    </row>
    <row r="8" spans="1:2" ht="16.2" thickBot="1" x14ac:dyDescent="0.35">
      <c r="A8" s="156"/>
    </row>
    <row r="9" spans="1:2" ht="23.25" customHeight="1" x14ac:dyDescent="0.25">
      <c r="A9" s="211" t="s">
        <v>450</v>
      </c>
      <c r="B9" s="213" t="s">
        <v>457</v>
      </c>
    </row>
    <row r="10" spans="1:2" ht="12.75" customHeight="1" x14ac:dyDescent="0.25">
      <c r="A10" s="212"/>
      <c r="B10" s="214"/>
    </row>
    <row r="11" spans="1:2" ht="12.75" customHeight="1" x14ac:dyDescent="0.25">
      <c r="A11" s="215" t="s">
        <v>451</v>
      </c>
      <c r="B11" s="217" t="s">
        <v>460</v>
      </c>
    </row>
    <row r="12" spans="1:2" ht="12.75" customHeight="1" x14ac:dyDescent="0.25">
      <c r="A12" s="216"/>
      <c r="B12" s="218"/>
    </row>
    <row r="13" spans="1:2" ht="12.75" customHeight="1" x14ac:dyDescent="0.25">
      <c r="A13" s="216"/>
      <c r="B13" s="218"/>
    </row>
    <row r="14" spans="1:2" ht="12.75" customHeight="1" x14ac:dyDescent="0.25">
      <c r="A14" s="216"/>
      <c r="B14" s="218"/>
    </row>
    <row r="15" spans="1:2" ht="12.75" customHeight="1" x14ac:dyDescent="0.25">
      <c r="A15" s="216"/>
      <c r="B15" s="218"/>
    </row>
    <row r="16" spans="1:2" ht="12.75" customHeight="1" x14ac:dyDescent="0.25">
      <c r="A16" s="216"/>
      <c r="B16" s="218"/>
    </row>
    <row r="17" spans="1:2" ht="12.75" customHeight="1" x14ac:dyDescent="0.25">
      <c r="A17" s="212"/>
      <c r="B17" s="214"/>
    </row>
    <row r="18" spans="1:2" ht="106.5" customHeight="1" x14ac:dyDescent="0.25">
      <c r="A18" s="215" t="s">
        <v>452</v>
      </c>
      <c r="B18" s="217" t="s">
        <v>461</v>
      </c>
    </row>
    <row r="19" spans="1:2" ht="12.75" customHeight="1" x14ac:dyDescent="0.25">
      <c r="A19" s="216"/>
      <c r="B19" s="218"/>
    </row>
    <row r="20" spans="1:2" ht="12.75" customHeight="1" x14ac:dyDescent="0.25">
      <c r="A20" s="212"/>
      <c r="B20" s="214"/>
    </row>
    <row r="21" spans="1:2" ht="69.75" customHeight="1" x14ac:dyDescent="0.25">
      <c r="A21" s="215" t="s">
        <v>453</v>
      </c>
      <c r="B21" s="217" t="s">
        <v>458</v>
      </c>
    </row>
    <row r="22" spans="1:2" ht="12.75" customHeight="1" x14ac:dyDescent="0.25">
      <c r="A22" s="216"/>
      <c r="B22" s="218"/>
    </row>
    <row r="23" spans="1:2" ht="12.75" customHeight="1" x14ac:dyDescent="0.25">
      <c r="A23" s="216"/>
      <c r="B23" s="218"/>
    </row>
    <row r="24" spans="1:2" ht="12.75" customHeight="1" x14ac:dyDescent="0.25">
      <c r="A24" s="212"/>
      <c r="B24" s="214"/>
    </row>
    <row r="25" spans="1:2" ht="114" customHeight="1" x14ac:dyDescent="0.25">
      <c r="A25" s="215" t="s">
        <v>454</v>
      </c>
      <c r="B25" s="217" t="s">
        <v>468</v>
      </c>
    </row>
    <row r="26" spans="1:2" ht="12.75" customHeight="1" x14ac:dyDescent="0.25">
      <c r="A26" s="216"/>
      <c r="B26" s="218"/>
    </row>
    <row r="27" spans="1:2" ht="30.75" customHeight="1" x14ac:dyDescent="0.25">
      <c r="A27" s="212"/>
      <c r="B27" s="214"/>
    </row>
    <row r="28" spans="1:2" ht="32.25" customHeight="1" x14ac:dyDescent="0.25">
      <c r="A28" s="215" t="s">
        <v>455</v>
      </c>
      <c r="B28" s="217" t="s">
        <v>469</v>
      </c>
    </row>
    <row r="29" spans="1:2" ht="12.75" customHeight="1" x14ac:dyDescent="0.25">
      <c r="A29" s="216"/>
      <c r="B29" s="218"/>
    </row>
    <row r="30" spans="1:2" ht="12.75" customHeight="1" x14ac:dyDescent="0.25">
      <c r="A30" s="216"/>
      <c r="B30" s="218"/>
    </row>
    <row r="31" spans="1:2" ht="12.75" customHeight="1" x14ac:dyDescent="0.25">
      <c r="A31" s="216"/>
      <c r="B31" s="218"/>
    </row>
    <row r="32" spans="1:2" ht="12.75" customHeight="1" x14ac:dyDescent="0.25">
      <c r="A32" s="216"/>
      <c r="B32" s="218"/>
    </row>
    <row r="33" spans="1:2" ht="12.75" customHeight="1" x14ac:dyDescent="0.25">
      <c r="A33" s="212"/>
      <c r="B33" s="214"/>
    </row>
    <row r="34" spans="1:2" ht="12.75" customHeight="1" x14ac:dyDescent="0.25">
      <c r="A34" s="215" t="s">
        <v>456</v>
      </c>
      <c r="B34" s="217" t="s">
        <v>459</v>
      </c>
    </row>
    <row r="35" spans="1:2" ht="12.75" customHeight="1" x14ac:dyDescent="0.25">
      <c r="A35" s="216"/>
      <c r="B35" s="218"/>
    </row>
    <row r="36" spans="1:2" ht="12.75" customHeight="1" x14ac:dyDescent="0.25">
      <c r="A36" s="216"/>
      <c r="B36" s="218"/>
    </row>
    <row r="37" spans="1:2" ht="12.75" customHeight="1" x14ac:dyDescent="0.25">
      <c r="A37" s="216"/>
      <c r="B37" s="218"/>
    </row>
    <row r="38" spans="1:2" ht="12.75" customHeight="1" x14ac:dyDescent="0.25">
      <c r="A38" s="216"/>
      <c r="B38" s="218"/>
    </row>
    <row r="39" spans="1:2" ht="13.5" customHeight="1" thickBot="1" x14ac:dyDescent="0.3">
      <c r="A39" s="219"/>
      <c r="B39" s="220"/>
    </row>
    <row r="40" spans="1:2" ht="13.8" x14ac:dyDescent="0.25">
      <c r="A40" s="157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OPĆI DIO</vt:lpstr>
      <vt:lpstr>PRIHODI</vt:lpstr>
      <vt:lpstr>RASHODI</vt:lpstr>
      <vt:lpstr>OBRAZLOŽENJE</vt:lpstr>
      <vt:lpstr>'OPĆI DIO'!Print_Area</vt:lpstr>
      <vt:lpstr>RASHODI!Print_Area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Manreza HR1</cp:lastModifiedBy>
  <cp:lastPrinted>2017-10-24T11:58:23Z</cp:lastPrinted>
  <dcterms:created xsi:type="dcterms:W3CDTF">2017-09-21T11:58:02Z</dcterms:created>
  <dcterms:modified xsi:type="dcterms:W3CDTF">2023-06-27T10:30:14Z</dcterms:modified>
</cp:coreProperties>
</file>